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 tabRatio="772" activeTab="6"/>
  </bookViews>
  <sheets>
    <sheet name="รายชื่อนักเรียน" sheetId="3" r:id="rId1"/>
    <sheet name="มาตรฐานผู้เรียน" sheetId="9" r:id="rId2"/>
    <sheet name="อ่าน" sheetId="32" r:id="rId3"/>
    <sheet name="เขียน" sheetId="33" r:id="rId4"/>
    <sheet name="สื่อสาร" sheetId="34" r:id="rId5"/>
    <sheet name="คำนวณ" sheetId="35" r:id="rId6"/>
    <sheet name="สรุป1.1.1" sheetId="36" r:id="rId7"/>
    <sheet name="คิดวิเคราะห์" sheetId="37" r:id="rId8"/>
    <sheet name="วิจารณญาณ" sheetId="38" r:id="rId9"/>
    <sheet name="แลกเปลี่ยนคิดเห็น" sheetId="39" r:id="rId10"/>
    <sheet name="แก้ปัญหา" sheetId="40" r:id="rId11"/>
    <sheet name="สรุป 1.1.2" sheetId="41" r:id="rId12"/>
    <sheet name="รวบรวมความรู้" sheetId="42" r:id="rId13"/>
    <sheet name="ทำงานเป็นทีม" sheetId="43" r:id="rId14"/>
    <sheet name="เชื่อมโยงความรู้" sheetId="44" r:id="rId15"/>
    <sheet name="สรุป1.1.3" sheetId="45" r:id="rId16"/>
    <sheet name="ใช้เทคโน" sheetId="46" r:id="rId17"/>
    <sheet name="ใช้สารสนเทศ" sheetId="47" r:id="rId18"/>
    <sheet name="ใช้เทคโนสื่อสาร" sheetId="48" r:id="rId19"/>
    <sheet name="สรุป1.1.4" sheetId="49" r:id="rId20"/>
    <sheet name="ผลสัมฤทธิ์1.1.5" sheetId="50" r:id="rId21"/>
    <sheet name="ความรู้ทักษะอาชีพ" sheetId="51" r:id="rId22"/>
    <sheet name="เจตคติอาชีพ" sheetId="52" r:id="rId23"/>
    <sheet name="สรุป1.1.6" sheetId="53" r:id="rId24"/>
    <sheet name="สรุปผลสัมฤทธิ์" sheetId="71" r:id="rId25"/>
    <sheet name="สรุปคุณธรรม1.2.1" sheetId="54" r:id="rId26"/>
    <sheet name="ภูมิใจท้องถิ่น" sheetId="56" r:id="rId27"/>
    <sheet name="เห็นคุณค่าความเป็นไทย" sheetId="57" r:id="rId28"/>
    <sheet name="อนุรักษ์" sheetId="58" r:id="rId29"/>
    <sheet name="สรุป1.2.2" sheetId="59" r:id="rId30"/>
    <sheet name="มนุษยสัมพันธ์" sheetId="60" r:id="rId31"/>
    <sheet name="เชื้อชาติ" sheetId="61" r:id="rId32"/>
    <sheet name="สรุป 1.2.3" sheetId="62" r:id="rId33"/>
    <sheet name="สุขภาพ" sheetId="63" r:id="rId34"/>
    <sheet name="อารมณ์" sheetId="64" r:id="rId35"/>
    <sheet name="ป้องกันตนเอง" sheetId="65" r:id="rId36"/>
    <sheet name="ไม่เพิกเฉย" sheetId="66" r:id="rId37"/>
    <sheet name="อยู่ร่วม" sheetId="67" r:id="rId38"/>
    <sheet name="สรุป1.2.4" sheetId="68" r:id="rId39"/>
    <sheet name="สรุป คุณลักษณะ" sheetId="69" r:id="rId40"/>
  </sheets>
  <externalReferences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Print_Titles" localSheetId="10">แก้ปัญหา!$7:$11</definedName>
    <definedName name="_xlnm.Print_Titles" localSheetId="3">เขียน!$7:$11</definedName>
    <definedName name="_xlnm.Print_Titles" localSheetId="21">ความรู้ทักษะอาชีพ!$7:$11</definedName>
    <definedName name="_xlnm.Print_Titles" localSheetId="5">คำนวณ!$7:$11</definedName>
    <definedName name="_xlnm.Print_Titles" localSheetId="7">คิดวิเคราะห์!$7:$11</definedName>
    <definedName name="_xlnm.Print_Titles" localSheetId="22">เจตคติอาชีพ!$7:$11</definedName>
    <definedName name="_xlnm.Print_Titles" localSheetId="31">เชื้อชาติ!$7:$11</definedName>
    <definedName name="_xlnm.Print_Titles" localSheetId="14">เชื่อมโยงความรู้!$7:$11</definedName>
    <definedName name="_xlnm.Print_Titles" localSheetId="16">ใช้เทคโน!$7:$11</definedName>
    <definedName name="_xlnm.Print_Titles" localSheetId="18">ใช้เทคโนสื่อสาร!$7:$11</definedName>
    <definedName name="_xlnm.Print_Titles" localSheetId="17">ใช้สารสนเทศ!$7:$11</definedName>
    <definedName name="_xlnm.Print_Titles" localSheetId="13">ทำงานเป็นทีม!$7:$11</definedName>
    <definedName name="_xlnm.Print_Titles" localSheetId="35">ป้องกันตนเอง!$7:$11</definedName>
    <definedName name="_xlnm.Print_Titles" localSheetId="20">ผลสัมฤทธิ์1.1.5!$7:$7</definedName>
    <definedName name="_xlnm.Print_Titles" localSheetId="26">ภูมิใจท้องถิ่น!$7:$11</definedName>
    <definedName name="_xlnm.Print_Titles" localSheetId="30">มนุษยสัมพันธ์!$7:$11</definedName>
    <definedName name="_xlnm.Print_Titles" localSheetId="36">ไม่เพิกเฉย!$7:$11</definedName>
    <definedName name="_xlnm.Print_Titles" localSheetId="12">รวบรวมความรู้!$7:$11</definedName>
    <definedName name="_xlnm.Print_Titles" localSheetId="0">รายชื่อนักเรียน!$4:$5</definedName>
    <definedName name="_xlnm.Print_Titles" localSheetId="9">แลกเปลี่ยนคิดเห็น!$7:$11</definedName>
    <definedName name="_xlnm.Print_Titles" localSheetId="8">วิจารณญาณ!$7:$11</definedName>
    <definedName name="_xlnm.Print_Titles" localSheetId="11">'สรุป 1.1.2'!$7:$11</definedName>
    <definedName name="_xlnm.Print_Titles" localSheetId="32">'สรุป 1.2.3'!$7:$11</definedName>
    <definedName name="_xlnm.Print_Titles" localSheetId="6">สรุป1.1.1!$7:$11</definedName>
    <definedName name="_xlnm.Print_Titles" localSheetId="15">สรุป1.1.3!$7:$11</definedName>
    <definedName name="_xlnm.Print_Titles" localSheetId="19">สรุป1.1.4!$7:$11</definedName>
    <definedName name="_xlnm.Print_Titles" localSheetId="23">สรุป1.1.6!$7:$11</definedName>
    <definedName name="_xlnm.Print_Titles" localSheetId="29">สรุป1.2.2!$7:$11</definedName>
    <definedName name="_xlnm.Print_Titles" localSheetId="38">สรุป1.2.4!$7:$11</definedName>
    <definedName name="_xlnm.Print_Titles" localSheetId="25">สรุปคุณธรรม1.2.1!$7:$9</definedName>
    <definedName name="_xlnm.Print_Titles" localSheetId="4">สื่อสาร!$7:$11</definedName>
    <definedName name="_xlnm.Print_Titles" localSheetId="33">สุขภาพ!$7:$11</definedName>
    <definedName name="_xlnm.Print_Titles" localSheetId="27">เห็นคุณค่าความเป็นไทย!$7:$11</definedName>
    <definedName name="_xlnm.Print_Titles" localSheetId="28">อนุรักษ์!$7:$11</definedName>
    <definedName name="_xlnm.Print_Titles" localSheetId="37">อยู่ร่วม!$7:$11</definedName>
    <definedName name="_xlnm.Print_Titles" localSheetId="2">อ่าน!$7:$11</definedName>
    <definedName name="_xlnm.Print_Titles" localSheetId="34">อารมณ์!$7:$11</definedName>
  </definedNames>
  <calcPr calcId="145621"/>
</workbook>
</file>

<file path=xl/calcChain.xml><?xml version="1.0" encoding="utf-8"?>
<calcChain xmlns="http://schemas.openxmlformats.org/spreadsheetml/2006/main">
  <c r="Q48" i="50" l="1"/>
  <c r="Q47" i="50"/>
  <c r="Q46" i="50"/>
  <c r="Q45" i="50"/>
  <c r="Q44" i="50"/>
  <c r="Q43" i="50"/>
  <c r="Q42" i="50"/>
  <c r="Q41" i="50"/>
  <c r="Q40" i="50"/>
  <c r="Q39" i="50"/>
  <c r="Q38" i="50"/>
  <c r="Q37" i="50"/>
  <c r="Q36" i="50"/>
  <c r="Q35" i="50"/>
  <c r="Q34" i="50"/>
  <c r="Q33" i="50"/>
  <c r="Q32" i="50"/>
  <c r="Q31" i="50"/>
  <c r="Q30" i="50"/>
  <c r="Q29" i="50"/>
  <c r="Q28" i="50"/>
  <c r="Q27" i="50"/>
  <c r="Q26" i="50"/>
  <c r="Q25" i="50"/>
  <c r="Q24" i="50"/>
  <c r="Q23" i="50"/>
  <c r="Q22" i="50"/>
  <c r="Q21" i="50"/>
  <c r="Q20" i="50"/>
  <c r="Q19" i="50"/>
  <c r="Q18" i="50"/>
  <c r="Q17" i="50"/>
  <c r="Q16" i="50"/>
  <c r="Q15" i="50"/>
  <c r="Q14" i="50"/>
  <c r="Q13" i="50"/>
  <c r="Q12" i="50"/>
  <c r="Q11" i="50"/>
  <c r="Q10" i="50"/>
  <c r="Q9" i="50"/>
  <c r="B3" i="69" l="1"/>
  <c r="B3" i="68"/>
  <c r="B3" i="66"/>
  <c r="B3" i="64"/>
  <c r="B3" i="62"/>
  <c r="B3" i="60"/>
  <c r="B3" i="59"/>
  <c r="B3" i="57"/>
  <c r="O3" i="54"/>
  <c r="A3" i="71"/>
  <c r="B3" i="53"/>
  <c r="B3" i="51"/>
  <c r="B3" i="50"/>
  <c r="Q3" i="68" s="1"/>
  <c r="M3" i="49"/>
  <c r="B3" i="49"/>
  <c r="B3" i="48"/>
  <c r="B3" i="47"/>
  <c r="B3" i="46"/>
  <c r="M3" i="45"/>
  <c r="B3" i="45"/>
  <c r="B3" i="44"/>
  <c r="B3" i="43"/>
  <c r="O3" i="41"/>
  <c r="B3" i="41"/>
  <c r="B3" i="40"/>
  <c r="B3" i="39"/>
  <c r="B3" i="38"/>
  <c r="B3" i="37"/>
  <c r="O3" i="36"/>
  <c r="B3" i="36"/>
  <c r="B3" i="35"/>
  <c r="B3" i="34"/>
  <c r="B3" i="33"/>
  <c r="B3" i="32"/>
  <c r="B3" i="52" l="1"/>
  <c r="K3" i="53"/>
  <c r="B3" i="54"/>
  <c r="B3" i="56"/>
  <c r="B3" i="58"/>
  <c r="M3" i="59"/>
  <c r="B3" i="61"/>
  <c r="B3" i="63"/>
  <c r="B3" i="65"/>
  <c r="B3" i="67"/>
  <c r="E49" i="69"/>
  <c r="H55" i="68"/>
  <c r="H55" i="67"/>
  <c r="H55" i="66"/>
  <c r="H55" i="65"/>
  <c r="H55" i="64"/>
  <c r="H55" i="63"/>
  <c r="E55" i="62"/>
  <c r="H55" i="61"/>
  <c r="H55" i="60"/>
  <c r="H56" i="59"/>
  <c r="H55" i="58"/>
  <c r="H55" i="57"/>
  <c r="H55" i="56"/>
  <c r="H53" i="54"/>
  <c r="F51" i="71"/>
  <c r="E55" i="53"/>
  <c r="H55" i="52"/>
  <c r="H56" i="52"/>
  <c r="H56" i="61" s="1"/>
  <c r="H55" i="51"/>
  <c r="H56" i="51"/>
  <c r="H52" i="50"/>
  <c r="H53" i="50"/>
  <c r="H55" i="49"/>
  <c r="H56" i="49"/>
  <c r="H55" i="48"/>
  <c r="H56" i="48"/>
  <c r="H55" i="47"/>
  <c r="H56" i="47"/>
  <c r="H55" i="46"/>
  <c r="H56" i="46"/>
  <c r="H55" i="45"/>
  <c r="H56" i="45"/>
  <c r="H55" i="44"/>
  <c r="H56" i="44"/>
  <c r="H55" i="43"/>
  <c r="H56" i="43"/>
  <c r="H55" i="42"/>
  <c r="H56" i="42"/>
  <c r="H55" i="41"/>
  <c r="H56" i="41"/>
  <c r="H55" i="40"/>
  <c r="H56" i="40"/>
  <c r="H55" i="39"/>
  <c r="H56" i="39"/>
  <c r="H56" i="38"/>
  <c r="H57" i="38"/>
  <c r="H55" i="37"/>
  <c r="H56" i="37"/>
  <c r="H55" i="36"/>
  <c r="H56" i="36"/>
  <c r="H55" i="35"/>
  <c r="H56" i="35"/>
  <c r="H55" i="34"/>
  <c r="H56" i="34"/>
  <c r="F55" i="33"/>
  <c r="F56" i="33"/>
  <c r="H54" i="32"/>
  <c r="H55" i="32"/>
  <c r="E50" i="69" l="1"/>
  <c r="H56" i="68"/>
  <c r="H56" i="67"/>
  <c r="H56" i="66"/>
  <c r="H56" i="65"/>
  <c r="H56" i="64"/>
  <c r="H56" i="63"/>
  <c r="E56" i="62"/>
  <c r="E56" i="53"/>
  <c r="F52" i="71"/>
  <c r="H54" i="54"/>
  <c r="H56" i="56"/>
  <c r="H56" i="57"/>
  <c r="H56" i="58"/>
  <c r="H57" i="59"/>
  <c r="H56" i="60"/>
  <c r="C3" i="32"/>
  <c r="K12" i="68" l="1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12" i="67"/>
  <c r="L12" i="67" s="1"/>
  <c r="K13" i="67"/>
  <c r="L13" i="67" s="1"/>
  <c r="K14" i="67"/>
  <c r="L14" i="67" s="1"/>
  <c r="K15" i="67"/>
  <c r="L15" i="67" s="1"/>
  <c r="K16" i="67"/>
  <c r="L16" i="67" s="1"/>
  <c r="K17" i="67"/>
  <c r="L17" i="67" s="1"/>
  <c r="K18" i="67"/>
  <c r="L18" i="67" s="1"/>
  <c r="K19" i="67"/>
  <c r="L19" i="67" s="1"/>
  <c r="K20" i="67"/>
  <c r="L20" i="67" s="1"/>
  <c r="K21" i="67"/>
  <c r="L21" i="67" s="1"/>
  <c r="K22" i="67"/>
  <c r="L22" i="67" s="1"/>
  <c r="K23" i="67"/>
  <c r="L23" i="67" s="1"/>
  <c r="K24" i="67"/>
  <c r="L24" i="67" s="1"/>
  <c r="K25" i="67"/>
  <c r="L25" i="67" s="1"/>
  <c r="K26" i="67"/>
  <c r="L26" i="67" s="1"/>
  <c r="K27" i="67"/>
  <c r="L27" i="67" s="1"/>
  <c r="K28" i="67"/>
  <c r="L28" i="67" s="1"/>
  <c r="K29" i="67"/>
  <c r="L29" i="67" s="1"/>
  <c r="K30" i="67"/>
  <c r="L30" i="67" s="1"/>
  <c r="K31" i="67"/>
  <c r="L31" i="67" s="1"/>
  <c r="K32" i="67"/>
  <c r="L32" i="67" s="1"/>
  <c r="K33" i="67"/>
  <c r="L33" i="67" s="1"/>
  <c r="K34" i="67"/>
  <c r="L34" i="67" s="1"/>
  <c r="K35" i="67"/>
  <c r="L35" i="67" s="1"/>
  <c r="K36" i="67"/>
  <c r="L36" i="67" s="1"/>
  <c r="K37" i="67"/>
  <c r="L37" i="67" s="1"/>
  <c r="K38" i="67"/>
  <c r="L38" i="67" s="1"/>
  <c r="K39" i="67"/>
  <c r="L39" i="67" s="1"/>
  <c r="K40" i="67"/>
  <c r="L40" i="67" s="1"/>
  <c r="K41" i="67"/>
  <c r="L41" i="67" s="1"/>
  <c r="K42" i="67"/>
  <c r="L42" i="67" s="1"/>
  <c r="K43" i="67"/>
  <c r="L43" i="67" s="1"/>
  <c r="K44" i="67"/>
  <c r="L44" i="67" s="1"/>
  <c r="K45" i="67"/>
  <c r="L45" i="67" s="1"/>
  <c r="K46" i="67"/>
  <c r="L46" i="67" s="1"/>
  <c r="K47" i="67"/>
  <c r="L47" i="67" s="1"/>
  <c r="K48" i="67"/>
  <c r="L48" i="67" s="1"/>
  <c r="K49" i="67"/>
  <c r="L49" i="67" s="1"/>
  <c r="K50" i="67"/>
  <c r="L50" i="67" s="1"/>
  <c r="K51" i="67"/>
  <c r="L51" i="67" s="1"/>
  <c r="I12" i="68"/>
  <c r="J12" i="68"/>
  <c r="I13" i="68"/>
  <c r="J13" i="68"/>
  <c r="I14" i="68"/>
  <c r="J14" i="68"/>
  <c r="I15" i="68"/>
  <c r="J15" i="68"/>
  <c r="I16" i="68"/>
  <c r="J16" i="68"/>
  <c r="I17" i="68"/>
  <c r="J17" i="68"/>
  <c r="I18" i="68"/>
  <c r="J18" i="68"/>
  <c r="I19" i="68"/>
  <c r="J19" i="68"/>
  <c r="I20" i="68"/>
  <c r="J20" i="68"/>
  <c r="I21" i="68"/>
  <c r="J21" i="68"/>
  <c r="I22" i="68"/>
  <c r="J22" i="68"/>
  <c r="I23" i="68"/>
  <c r="J23" i="68"/>
  <c r="I24" i="68"/>
  <c r="J24" i="68"/>
  <c r="I25" i="68"/>
  <c r="J25" i="68"/>
  <c r="I26" i="68"/>
  <c r="J26" i="68"/>
  <c r="I27" i="68"/>
  <c r="J27" i="68"/>
  <c r="I28" i="68"/>
  <c r="J28" i="68"/>
  <c r="I29" i="68"/>
  <c r="J29" i="68"/>
  <c r="I30" i="68"/>
  <c r="J30" i="68"/>
  <c r="I31" i="68"/>
  <c r="J31" i="68"/>
  <c r="I32" i="68"/>
  <c r="J32" i="68"/>
  <c r="I33" i="68"/>
  <c r="J33" i="68"/>
  <c r="I34" i="68"/>
  <c r="J34" i="68"/>
  <c r="I35" i="68"/>
  <c r="J35" i="68"/>
  <c r="I36" i="68"/>
  <c r="J36" i="68"/>
  <c r="I37" i="68"/>
  <c r="J37" i="68"/>
  <c r="I38" i="68"/>
  <c r="J38" i="68"/>
  <c r="I39" i="68"/>
  <c r="J39" i="68"/>
  <c r="I40" i="68"/>
  <c r="J40" i="68"/>
  <c r="I41" i="68"/>
  <c r="J41" i="68"/>
  <c r="I42" i="68"/>
  <c r="J42" i="68"/>
  <c r="I43" i="68"/>
  <c r="J43" i="68"/>
  <c r="I44" i="68"/>
  <c r="J44" i="68"/>
  <c r="I45" i="68"/>
  <c r="J45" i="68"/>
  <c r="I46" i="68"/>
  <c r="J46" i="68"/>
  <c r="I47" i="68"/>
  <c r="J47" i="68"/>
  <c r="I48" i="68"/>
  <c r="J48" i="68"/>
  <c r="I49" i="68"/>
  <c r="J49" i="68"/>
  <c r="I50" i="68"/>
  <c r="J50" i="68"/>
  <c r="I51" i="68"/>
  <c r="J51" i="68"/>
  <c r="G12" i="68"/>
  <c r="H12" i="68"/>
  <c r="G13" i="68"/>
  <c r="H13" i="68"/>
  <c r="G14" i="68"/>
  <c r="H14" i="68"/>
  <c r="G15" i="68"/>
  <c r="H15" i="68"/>
  <c r="G16" i="68"/>
  <c r="H16" i="68"/>
  <c r="G17" i="68"/>
  <c r="H17" i="68"/>
  <c r="G18" i="68"/>
  <c r="H18" i="68"/>
  <c r="G19" i="68"/>
  <c r="H19" i="68"/>
  <c r="G20" i="68"/>
  <c r="H20" i="68"/>
  <c r="G21" i="68"/>
  <c r="H21" i="68"/>
  <c r="G22" i="68"/>
  <c r="H22" i="68"/>
  <c r="G23" i="68"/>
  <c r="H23" i="68"/>
  <c r="G24" i="68"/>
  <c r="H24" i="68"/>
  <c r="G25" i="68"/>
  <c r="H25" i="68"/>
  <c r="G26" i="68"/>
  <c r="H26" i="68"/>
  <c r="G27" i="68"/>
  <c r="H27" i="68"/>
  <c r="G28" i="68"/>
  <c r="H28" i="68"/>
  <c r="G29" i="68"/>
  <c r="H29" i="68"/>
  <c r="G30" i="68"/>
  <c r="H30" i="68"/>
  <c r="G31" i="68"/>
  <c r="H31" i="68"/>
  <c r="G32" i="68"/>
  <c r="H32" i="68"/>
  <c r="G33" i="68"/>
  <c r="H33" i="68"/>
  <c r="G34" i="68"/>
  <c r="H34" i="68"/>
  <c r="G35" i="68"/>
  <c r="H35" i="68"/>
  <c r="G36" i="68"/>
  <c r="H36" i="68"/>
  <c r="G37" i="68"/>
  <c r="H37" i="68"/>
  <c r="G38" i="68"/>
  <c r="H38" i="68"/>
  <c r="G39" i="68"/>
  <c r="H39" i="68"/>
  <c r="G40" i="68"/>
  <c r="H40" i="68"/>
  <c r="G41" i="68"/>
  <c r="H41" i="68"/>
  <c r="G42" i="68"/>
  <c r="H42" i="68"/>
  <c r="G43" i="68"/>
  <c r="H43" i="68"/>
  <c r="G44" i="68"/>
  <c r="H44" i="68"/>
  <c r="G45" i="68"/>
  <c r="H45" i="68"/>
  <c r="G46" i="68"/>
  <c r="H46" i="68"/>
  <c r="G47" i="68"/>
  <c r="H47" i="68"/>
  <c r="G48" i="68"/>
  <c r="H48" i="68"/>
  <c r="G49" i="68"/>
  <c r="H49" i="68"/>
  <c r="G50" i="68"/>
  <c r="H50" i="68"/>
  <c r="G51" i="68"/>
  <c r="H51" i="68"/>
  <c r="E12" i="68"/>
  <c r="F12" i="68"/>
  <c r="E13" i="68"/>
  <c r="F13" i="68"/>
  <c r="E14" i="68"/>
  <c r="F14" i="68"/>
  <c r="E15" i="68"/>
  <c r="F15" i="68"/>
  <c r="E16" i="68"/>
  <c r="F16" i="68"/>
  <c r="E17" i="68"/>
  <c r="F17" i="68"/>
  <c r="E18" i="68"/>
  <c r="F18" i="68"/>
  <c r="E19" i="68"/>
  <c r="F19" i="68"/>
  <c r="E20" i="68"/>
  <c r="F20" i="68"/>
  <c r="E21" i="68"/>
  <c r="F21" i="68"/>
  <c r="E22" i="68"/>
  <c r="F22" i="68"/>
  <c r="E23" i="68"/>
  <c r="F23" i="68"/>
  <c r="E24" i="68"/>
  <c r="F24" i="68"/>
  <c r="E25" i="68"/>
  <c r="F25" i="68"/>
  <c r="E26" i="68"/>
  <c r="F26" i="68"/>
  <c r="E27" i="68"/>
  <c r="F27" i="68"/>
  <c r="E28" i="68"/>
  <c r="F28" i="68"/>
  <c r="E29" i="68"/>
  <c r="F29" i="68"/>
  <c r="E30" i="68"/>
  <c r="F30" i="68"/>
  <c r="E31" i="68"/>
  <c r="F31" i="68"/>
  <c r="E32" i="68"/>
  <c r="F32" i="68"/>
  <c r="E33" i="68"/>
  <c r="F33" i="68"/>
  <c r="E34" i="68"/>
  <c r="F34" i="68"/>
  <c r="E35" i="68"/>
  <c r="F35" i="68"/>
  <c r="E36" i="68"/>
  <c r="F36" i="68"/>
  <c r="E37" i="68"/>
  <c r="F37" i="68"/>
  <c r="E38" i="68"/>
  <c r="F38" i="68"/>
  <c r="E39" i="68"/>
  <c r="F39" i="68"/>
  <c r="E40" i="68"/>
  <c r="F40" i="68"/>
  <c r="E41" i="68"/>
  <c r="F41" i="68"/>
  <c r="E42" i="68"/>
  <c r="F42" i="68"/>
  <c r="E43" i="68"/>
  <c r="F43" i="68"/>
  <c r="E44" i="68"/>
  <c r="F44" i="68"/>
  <c r="E45" i="68"/>
  <c r="F45" i="68"/>
  <c r="E46" i="68"/>
  <c r="F46" i="68"/>
  <c r="E47" i="68"/>
  <c r="F47" i="68"/>
  <c r="E48" i="68"/>
  <c r="F48" i="68"/>
  <c r="E49" i="68"/>
  <c r="F49" i="68"/>
  <c r="E50" i="68"/>
  <c r="F50" i="68"/>
  <c r="E51" i="68"/>
  <c r="F51" i="68"/>
  <c r="C12" i="68"/>
  <c r="D12" i="68"/>
  <c r="C13" i="68"/>
  <c r="D13" i="68"/>
  <c r="C14" i="68"/>
  <c r="D14" i="68"/>
  <c r="C15" i="68"/>
  <c r="D15" i="68"/>
  <c r="C16" i="68"/>
  <c r="D16" i="68"/>
  <c r="C17" i="68"/>
  <c r="D17" i="68"/>
  <c r="C18" i="68"/>
  <c r="D18" i="68"/>
  <c r="C19" i="68"/>
  <c r="D19" i="68"/>
  <c r="C20" i="68"/>
  <c r="D20" i="68"/>
  <c r="C21" i="68"/>
  <c r="D21" i="68"/>
  <c r="C22" i="68"/>
  <c r="D22" i="68"/>
  <c r="C23" i="68"/>
  <c r="D23" i="68"/>
  <c r="C24" i="68"/>
  <c r="D24" i="68"/>
  <c r="C25" i="68"/>
  <c r="D25" i="68"/>
  <c r="C26" i="68"/>
  <c r="D26" i="68"/>
  <c r="C27" i="68"/>
  <c r="D27" i="68"/>
  <c r="C28" i="68"/>
  <c r="D28" i="68"/>
  <c r="C29" i="68"/>
  <c r="D29" i="68"/>
  <c r="C30" i="68"/>
  <c r="D30" i="68"/>
  <c r="C31" i="68"/>
  <c r="D31" i="68"/>
  <c r="C32" i="68"/>
  <c r="D32" i="68"/>
  <c r="C33" i="68"/>
  <c r="D33" i="68"/>
  <c r="C34" i="68"/>
  <c r="D34" i="68"/>
  <c r="C35" i="68"/>
  <c r="D35" i="68"/>
  <c r="C36" i="68"/>
  <c r="D36" i="68"/>
  <c r="C37" i="68"/>
  <c r="D37" i="68"/>
  <c r="C38" i="68"/>
  <c r="D38" i="68"/>
  <c r="C39" i="68"/>
  <c r="D39" i="68"/>
  <c r="C40" i="68"/>
  <c r="D40" i="68"/>
  <c r="C41" i="68"/>
  <c r="D41" i="68"/>
  <c r="C42" i="68"/>
  <c r="D42" i="68"/>
  <c r="C43" i="68"/>
  <c r="D43" i="68"/>
  <c r="C44" i="68"/>
  <c r="D44" i="68"/>
  <c r="C45" i="68"/>
  <c r="D45" i="68"/>
  <c r="C46" i="68"/>
  <c r="D46" i="68"/>
  <c r="C47" i="68"/>
  <c r="D47" i="68"/>
  <c r="C48" i="68"/>
  <c r="D48" i="68"/>
  <c r="C49" i="68"/>
  <c r="D49" i="68"/>
  <c r="C50" i="68"/>
  <c r="D50" i="68"/>
  <c r="C51" i="68"/>
  <c r="D51" i="68"/>
  <c r="E12" i="62"/>
  <c r="F12" i="62"/>
  <c r="E13" i="62"/>
  <c r="F13" i="62"/>
  <c r="E14" i="62"/>
  <c r="F14" i="62"/>
  <c r="E15" i="62"/>
  <c r="F15" i="62"/>
  <c r="E16" i="62"/>
  <c r="F16" i="62"/>
  <c r="E17" i="62"/>
  <c r="F17" i="62"/>
  <c r="E18" i="62"/>
  <c r="F18" i="62"/>
  <c r="E19" i="62"/>
  <c r="F19" i="62"/>
  <c r="E20" i="62"/>
  <c r="F20" i="62"/>
  <c r="E21" i="62"/>
  <c r="F21" i="62"/>
  <c r="E22" i="62"/>
  <c r="F22" i="62"/>
  <c r="E23" i="62"/>
  <c r="F23" i="62"/>
  <c r="E24" i="62"/>
  <c r="F24" i="62"/>
  <c r="E25" i="62"/>
  <c r="F25" i="62"/>
  <c r="E26" i="62"/>
  <c r="F26" i="62"/>
  <c r="E27" i="62"/>
  <c r="F27" i="62"/>
  <c r="E28" i="62"/>
  <c r="F28" i="62"/>
  <c r="E29" i="62"/>
  <c r="F29" i="62"/>
  <c r="E30" i="62"/>
  <c r="F30" i="62"/>
  <c r="E31" i="62"/>
  <c r="F31" i="62"/>
  <c r="E32" i="62"/>
  <c r="F32" i="62"/>
  <c r="E33" i="62"/>
  <c r="F33" i="62"/>
  <c r="E34" i="62"/>
  <c r="F34" i="62"/>
  <c r="E35" i="62"/>
  <c r="F35" i="62"/>
  <c r="E36" i="62"/>
  <c r="F36" i="62"/>
  <c r="E37" i="62"/>
  <c r="F37" i="62"/>
  <c r="E38" i="62"/>
  <c r="F38" i="62"/>
  <c r="E39" i="62"/>
  <c r="F39" i="62"/>
  <c r="E40" i="62"/>
  <c r="F40" i="62"/>
  <c r="E41" i="62"/>
  <c r="F41" i="62"/>
  <c r="E42" i="62"/>
  <c r="F42" i="62"/>
  <c r="E43" i="62"/>
  <c r="F43" i="62"/>
  <c r="E44" i="62"/>
  <c r="F44" i="62"/>
  <c r="E45" i="62"/>
  <c r="F45" i="62"/>
  <c r="E46" i="62"/>
  <c r="F46" i="62"/>
  <c r="E47" i="62"/>
  <c r="F47" i="62"/>
  <c r="E48" i="62"/>
  <c r="F48" i="62"/>
  <c r="E49" i="62"/>
  <c r="F49" i="62"/>
  <c r="E50" i="62"/>
  <c r="F50" i="62"/>
  <c r="E51" i="62"/>
  <c r="F51" i="62"/>
  <c r="C12" i="62"/>
  <c r="D12" i="62"/>
  <c r="C13" i="62"/>
  <c r="D13" i="62"/>
  <c r="C14" i="62"/>
  <c r="D14" i="62"/>
  <c r="C15" i="62"/>
  <c r="D15" i="62"/>
  <c r="C16" i="62"/>
  <c r="D16" i="62"/>
  <c r="C17" i="62"/>
  <c r="D17" i="62"/>
  <c r="C18" i="62"/>
  <c r="D18" i="62"/>
  <c r="C19" i="62"/>
  <c r="D19" i="62"/>
  <c r="C20" i="62"/>
  <c r="D20" i="62"/>
  <c r="C21" i="62"/>
  <c r="D21" i="62"/>
  <c r="C22" i="62"/>
  <c r="D22" i="62"/>
  <c r="C23" i="62"/>
  <c r="D23" i="62"/>
  <c r="C24" i="62"/>
  <c r="D24" i="62"/>
  <c r="C25" i="62"/>
  <c r="D25" i="62"/>
  <c r="C26" i="62"/>
  <c r="D26" i="62"/>
  <c r="C27" i="62"/>
  <c r="D27" i="62"/>
  <c r="C28" i="62"/>
  <c r="D28" i="62"/>
  <c r="C29" i="62"/>
  <c r="D29" i="62"/>
  <c r="C30" i="62"/>
  <c r="D30" i="62"/>
  <c r="C31" i="62"/>
  <c r="D31" i="62"/>
  <c r="C32" i="62"/>
  <c r="D32" i="62"/>
  <c r="C33" i="62"/>
  <c r="D33" i="62"/>
  <c r="C34" i="62"/>
  <c r="D34" i="62"/>
  <c r="C35" i="62"/>
  <c r="D35" i="62"/>
  <c r="C36" i="62"/>
  <c r="D36" i="62"/>
  <c r="C37" i="62"/>
  <c r="D37" i="62"/>
  <c r="C38" i="62"/>
  <c r="D38" i="62"/>
  <c r="C39" i="62"/>
  <c r="D39" i="62"/>
  <c r="C40" i="62"/>
  <c r="D40" i="62"/>
  <c r="C41" i="62"/>
  <c r="D41" i="62"/>
  <c r="C42" i="62"/>
  <c r="D42" i="62"/>
  <c r="C43" i="62"/>
  <c r="D43" i="62"/>
  <c r="C44" i="62"/>
  <c r="D44" i="62"/>
  <c r="C45" i="62"/>
  <c r="D45" i="62"/>
  <c r="C46" i="62"/>
  <c r="D46" i="62"/>
  <c r="C47" i="62"/>
  <c r="D47" i="62"/>
  <c r="C48" i="62"/>
  <c r="D48" i="62"/>
  <c r="C49" i="62"/>
  <c r="D49" i="62"/>
  <c r="C50" i="62"/>
  <c r="D50" i="62"/>
  <c r="C51" i="62"/>
  <c r="D51" i="62"/>
  <c r="G12" i="59"/>
  <c r="H12" i="59"/>
  <c r="G13" i="59"/>
  <c r="H13" i="59"/>
  <c r="G14" i="59"/>
  <c r="H14" i="59"/>
  <c r="G15" i="59"/>
  <c r="H15" i="59"/>
  <c r="G16" i="59"/>
  <c r="H16" i="59"/>
  <c r="G17" i="59"/>
  <c r="H17" i="59"/>
  <c r="G18" i="59"/>
  <c r="H18" i="59"/>
  <c r="G19" i="59"/>
  <c r="H19" i="59"/>
  <c r="G20" i="59"/>
  <c r="H20" i="59"/>
  <c r="G21" i="59"/>
  <c r="H21" i="59"/>
  <c r="G22" i="59"/>
  <c r="H22" i="59"/>
  <c r="G23" i="59"/>
  <c r="H23" i="59"/>
  <c r="G24" i="59"/>
  <c r="H24" i="59"/>
  <c r="G25" i="59"/>
  <c r="H25" i="59"/>
  <c r="G26" i="59"/>
  <c r="H26" i="59"/>
  <c r="G27" i="59"/>
  <c r="H27" i="59"/>
  <c r="G28" i="59"/>
  <c r="H28" i="59"/>
  <c r="G29" i="59"/>
  <c r="H29" i="59"/>
  <c r="G30" i="59"/>
  <c r="H30" i="59"/>
  <c r="G31" i="59"/>
  <c r="H31" i="59"/>
  <c r="G32" i="59"/>
  <c r="H32" i="59"/>
  <c r="G33" i="59"/>
  <c r="H33" i="59"/>
  <c r="G34" i="59"/>
  <c r="H34" i="59"/>
  <c r="G35" i="59"/>
  <c r="H35" i="59"/>
  <c r="G36" i="59"/>
  <c r="H36" i="59"/>
  <c r="G37" i="59"/>
  <c r="H37" i="59"/>
  <c r="G38" i="59"/>
  <c r="H38" i="59"/>
  <c r="G39" i="59"/>
  <c r="H39" i="59"/>
  <c r="G40" i="59"/>
  <c r="H40" i="59"/>
  <c r="G41" i="59"/>
  <c r="H41" i="59"/>
  <c r="G42" i="59"/>
  <c r="H42" i="59"/>
  <c r="G43" i="59"/>
  <c r="H43" i="59"/>
  <c r="G44" i="59"/>
  <c r="H44" i="59"/>
  <c r="G45" i="59"/>
  <c r="H45" i="59"/>
  <c r="G46" i="59"/>
  <c r="H46" i="59"/>
  <c r="G47" i="59"/>
  <c r="H47" i="59"/>
  <c r="G48" i="59"/>
  <c r="H48" i="59"/>
  <c r="G49" i="59"/>
  <c r="H49" i="59"/>
  <c r="G50" i="59"/>
  <c r="H50" i="59"/>
  <c r="G51" i="59"/>
  <c r="H51" i="59"/>
  <c r="E12" i="59"/>
  <c r="F12" i="59"/>
  <c r="E13" i="59"/>
  <c r="F13" i="59"/>
  <c r="E14" i="59"/>
  <c r="F14" i="59"/>
  <c r="E15" i="59"/>
  <c r="F15" i="59"/>
  <c r="E16" i="59"/>
  <c r="F16" i="59"/>
  <c r="E17" i="59"/>
  <c r="F17" i="59"/>
  <c r="E18" i="59"/>
  <c r="F18" i="59"/>
  <c r="E19" i="59"/>
  <c r="F19" i="59"/>
  <c r="E20" i="59"/>
  <c r="F20" i="59"/>
  <c r="E21" i="59"/>
  <c r="F21" i="59"/>
  <c r="E22" i="59"/>
  <c r="F22" i="59"/>
  <c r="E23" i="59"/>
  <c r="F23" i="59"/>
  <c r="E24" i="59"/>
  <c r="F24" i="59"/>
  <c r="E25" i="59"/>
  <c r="F25" i="59"/>
  <c r="E26" i="59"/>
  <c r="F26" i="59"/>
  <c r="E27" i="59"/>
  <c r="F27" i="59"/>
  <c r="E28" i="59"/>
  <c r="F28" i="59"/>
  <c r="E29" i="59"/>
  <c r="F29" i="59"/>
  <c r="E30" i="59"/>
  <c r="F30" i="59"/>
  <c r="E31" i="59"/>
  <c r="F31" i="59"/>
  <c r="E32" i="59"/>
  <c r="F32" i="59"/>
  <c r="E33" i="59"/>
  <c r="F33" i="59"/>
  <c r="E34" i="59"/>
  <c r="F34" i="59"/>
  <c r="E35" i="59"/>
  <c r="F35" i="59"/>
  <c r="E36" i="59"/>
  <c r="F36" i="59"/>
  <c r="E37" i="59"/>
  <c r="F37" i="59"/>
  <c r="E38" i="59"/>
  <c r="F38" i="59"/>
  <c r="E39" i="59"/>
  <c r="F39" i="59"/>
  <c r="E40" i="59"/>
  <c r="F40" i="59"/>
  <c r="E41" i="59"/>
  <c r="F41" i="59"/>
  <c r="E42" i="59"/>
  <c r="F42" i="59"/>
  <c r="E43" i="59"/>
  <c r="F43" i="59"/>
  <c r="E44" i="59"/>
  <c r="F44" i="59"/>
  <c r="E45" i="59"/>
  <c r="F45" i="59"/>
  <c r="E46" i="59"/>
  <c r="F46" i="59"/>
  <c r="E47" i="59"/>
  <c r="F47" i="59"/>
  <c r="E48" i="59"/>
  <c r="F48" i="59"/>
  <c r="E49" i="59"/>
  <c r="F49" i="59"/>
  <c r="E50" i="59"/>
  <c r="F50" i="59"/>
  <c r="E51" i="59"/>
  <c r="F51" i="59"/>
  <c r="C12" i="59"/>
  <c r="D12" i="59"/>
  <c r="C13" i="59"/>
  <c r="D13" i="59"/>
  <c r="C14" i="59"/>
  <c r="D14" i="59"/>
  <c r="C15" i="59"/>
  <c r="D15" i="59"/>
  <c r="C16" i="59"/>
  <c r="D16" i="59"/>
  <c r="C17" i="59"/>
  <c r="D17" i="59"/>
  <c r="C18" i="59"/>
  <c r="D18" i="59"/>
  <c r="C19" i="59"/>
  <c r="D19" i="59"/>
  <c r="C20" i="59"/>
  <c r="D20" i="59"/>
  <c r="C21" i="59"/>
  <c r="D21" i="59"/>
  <c r="C22" i="59"/>
  <c r="D22" i="59"/>
  <c r="C23" i="59"/>
  <c r="D23" i="59"/>
  <c r="C24" i="59"/>
  <c r="D24" i="59"/>
  <c r="C25" i="59"/>
  <c r="D25" i="59"/>
  <c r="C26" i="59"/>
  <c r="D26" i="59"/>
  <c r="C27" i="59"/>
  <c r="D27" i="59"/>
  <c r="C28" i="59"/>
  <c r="D28" i="59"/>
  <c r="C29" i="59"/>
  <c r="D29" i="59"/>
  <c r="C30" i="59"/>
  <c r="D30" i="59"/>
  <c r="C31" i="59"/>
  <c r="D31" i="59"/>
  <c r="C32" i="59"/>
  <c r="D32" i="59"/>
  <c r="C33" i="59"/>
  <c r="D33" i="59"/>
  <c r="C34" i="59"/>
  <c r="D34" i="59"/>
  <c r="C35" i="59"/>
  <c r="D35" i="59"/>
  <c r="C36" i="59"/>
  <c r="D36" i="59"/>
  <c r="C37" i="59"/>
  <c r="D37" i="59"/>
  <c r="C38" i="59"/>
  <c r="D38" i="59"/>
  <c r="C39" i="59"/>
  <c r="D39" i="59"/>
  <c r="C40" i="59"/>
  <c r="D40" i="59"/>
  <c r="C41" i="59"/>
  <c r="D41" i="59"/>
  <c r="C42" i="59"/>
  <c r="D42" i="59"/>
  <c r="C43" i="59"/>
  <c r="D43" i="59"/>
  <c r="C44" i="59"/>
  <c r="D44" i="59"/>
  <c r="C45" i="59"/>
  <c r="D45" i="59"/>
  <c r="C46" i="59"/>
  <c r="D46" i="59"/>
  <c r="C47" i="59"/>
  <c r="D47" i="59"/>
  <c r="C48" i="59"/>
  <c r="D48" i="59"/>
  <c r="C49" i="59"/>
  <c r="D49" i="59"/>
  <c r="C50" i="59"/>
  <c r="D50" i="59"/>
  <c r="C51" i="59"/>
  <c r="D51" i="59"/>
  <c r="M9" i="71"/>
  <c r="N9" i="71"/>
  <c r="M10" i="71"/>
  <c r="N10" i="71"/>
  <c r="M11" i="71"/>
  <c r="N11" i="71"/>
  <c r="M12" i="71"/>
  <c r="N12" i="71"/>
  <c r="M13" i="71"/>
  <c r="N13" i="71"/>
  <c r="M14" i="71"/>
  <c r="N14" i="71"/>
  <c r="M15" i="71"/>
  <c r="N15" i="71"/>
  <c r="M16" i="71"/>
  <c r="N16" i="71"/>
  <c r="M17" i="71"/>
  <c r="N17" i="71"/>
  <c r="M18" i="71"/>
  <c r="N18" i="71"/>
  <c r="M19" i="71"/>
  <c r="N19" i="71"/>
  <c r="M20" i="71"/>
  <c r="N20" i="71"/>
  <c r="M21" i="71"/>
  <c r="N21" i="71"/>
  <c r="M22" i="71"/>
  <c r="N22" i="71"/>
  <c r="M23" i="71"/>
  <c r="N23" i="71"/>
  <c r="M24" i="71"/>
  <c r="N24" i="71"/>
  <c r="M25" i="71"/>
  <c r="N25" i="71"/>
  <c r="M26" i="71"/>
  <c r="N26" i="71"/>
  <c r="M27" i="71"/>
  <c r="N27" i="71"/>
  <c r="M28" i="71"/>
  <c r="N28" i="71"/>
  <c r="M29" i="71"/>
  <c r="N29" i="71"/>
  <c r="M30" i="71"/>
  <c r="N30" i="71"/>
  <c r="M31" i="71"/>
  <c r="N31" i="71"/>
  <c r="M32" i="71"/>
  <c r="N32" i="71"/>
  <c r="M33" i="71"/>
  <c r="N33" i="71"/>
  <c r="M34" i="71"/>
  <c r="N34" i="71"/>
  <c r="M35" i="71"/>
  <c r="N35" i="71"/>
  <c r="M36" i="71"/>
  <c r="N36" i="71"/>
  <c r="M37" i="71"/>
  <c r="N37" i="71"/>
  <c r="M38" i="71"/>
  <c r="N38" i="71"/>
  <c r="M39" i="71"/>
  <c r="N39" i="71"/>
  <c r="M40" i="71"/>
  <c r="N40" i="71"/>
  <c r="M41" i="71"/>
  <c r="N41" i="71"/>
  <c r="M42" i="71"/>
  <c r="N42" i="71"/>
  <c r="M43" i="71"/>
  <c r="N43" i="71"/>
  <c r="M44" i="71"/>
  <c r="N44" i="71"/>
  <c r="M45" i="71"/>
  <c r="N45" i="71"/>
  <c r="M46" i="71"/>
  <c r="N46" i="71"/>
  <c r="M47" i="71"/>
  <c r="N47" i="71"/>
  <c r="M48" i="71"/>
  <c r="N48" i="71"/>
  <c r="E12" i="53"/>
  <c r="F12" i="53"/>
  <c r="E13" i="53"/>
  <c r="F13" i="53"/>
  <c r="E14" i="53"/>
  <c r="F14" i="53"/>
  <c r="E15" i="53"/>
  <c r="F15" i="53"/>
  <c r="E16" i="53"/>
  <c r="F16" i="53"/>
  <c r="E17" i="53"/>
  <c r="F17" i="53"/>
  <c r="E18" i="53"/>
  <c r="F18" i="53"/>
  <c r="E19" i="53"/>
  <c r="F19" i="53"/>
  <c r="E20" i="53"/>
  <c r="F20" i="53"/>
  <c r="E21" i="53"/>
  <c r="F21" i="53"/>
  <c r="E22" i="53"/>
  <c r="F22" i="53"/>
  <c r="E23" i="53"/>
  <c r="F23" i="53"/>
  <c r="E24" i="53"/>
  <c r="F24" i="53"/>
  <c r="E25" i="53"/>
  <c r="F25" i="53"/>
  <c r="E26" i="53"/>
  <c r="F26" i="53"/>
  <c r="E27" i="53"/>
  <c r="F27" i="53"/>
  <c r="E28" i="53"/>
  <c r="F28" i="53"/>
  <c r="E29" i="53"/>
  <c r="F29" i="53"/>
  <c r="E30" i="53"/>
  <c r="F30" i="53"/>
  <c r="E31" i="53"/>
  <c r="F31" i="53"/>
  <c r="E32" i="53"/>
  <c r="F32" i="53"/>
  <c r="E33" i="53"/>
  <c r="F33" i="53"/>
  <c r="E34" i="53"/>
  <c r="F34" i="53"/>
  <c r="E35" i="53"/>
  <c r="F35" i="53"/>
  <c r="E36" i="53"/>
  <c r="F36" i="53"/>
  <c r="E37" i="53"/>
  <c r="F37" i="53"/>
  <c r="E38" i="53"/>
  <c r="F38" i="53"/>
  <c r="E39" i="53"/>
  <c r="F39" i="53"/>
  <c r="E40" i="53"/>
  <c r="F40" i="53"/>
  <c r="E41" i="53"/>
  <c r="F41" i="53"/>
  <c r="E42" i="53"/>
  <c r="F42" i="53"/>
  <c r="E43" i="53"/>
  <c r="F43" i="53"/>
  <c r="E44" i="53"/>
  <c r="F44" i="53"/>
  <c r="E45" i="53"/>
  <c r="F45" i="53"/>
  <c r="E46" i="53"/>
  <c r="F46" i="53"/>
  <c r="E47" i="53"/>
  <c r="F47" i="53"/>
  <c r="E48" i="53"/>
  <c r="F48" i="53"/>
  <c r="E49" i="53"/>
  <c r="F49" i="53"/>
  <c r="E50" i="53"/>
  <c r="F50" i="53"/>
  <c r="E51" i="53"/>
  <c r="F51" i="53"/>
  <c r="C12" i="53"/>
  <c r="D12" i="53"/>
  <c r="C13" i="53"/>
  <c r="D13" i="53"/>
  <c r="C14" i="53"/>
  <c r="D14" i="53"/>
  <c r="C15" i="53"/>
  <c r="D15" i="53"/>
  <c r="C16" i="53"/>
  <c r="D16" i="53"/>
  <c r="C17" i="53"/>
  <c r="D17" i="53"/>
  <c r="C18" i="53"/>
  <c r="D18" i="53"/>
  <c r="C19" i="53"/>
  <c r="D19" i="53"/>
  <c r="C20" i="53"/>
  <c r="D20" i="53"/>
  <c r="C21" i="53"/>
  <c r="D21" i="53"/>
  <c r="C22" i="53"/>
  <c r="D22" i="53"/>
  <c r="C23" i="53"/>
  <c r="D23" i="53"/>
  <c r="C24" i="53"/>
  <c r="D24" i="53"/>
  <c r="C25" i="53"/>
  <c r="D25" i="53"/>
  <c r="C26" i="53"/>
  <c r="D26" i="53"/>
  <c r="C27" i="53"/>
  <c r="D27" i="53"/>
  <c r="C28" i="53"/>
  <c r="D28" i="53"/>
  <c r="C29" i="53"/>
  <c r="D29" i="53"/>
  <c r="C30" i="53"/>
  <c r="D30" i="53"/>
  <c r="C31" i="53"/>
  <c r="D31" i="53"/>
  <c r="C32" i="53"/>
  <c r="D32" i="53"/>
  <c r="C33" i="53"/>
  <c r="D33" i="53"/>
  <c r="C34" i="53"/>
  <c r="D34" i="53"/>
  <c r="C35" i="53"/>
  <c r="D35" i="53"/>
  <c r="C36" i="53"/>
  <c r="D36" i="53"/>
  <c r="C37" i="53"/>
  <c r="D37" i="53"/>
  <c r="C38" i="53"/>
  <c r="D38" i="53"/>
  <c r="C39" i="53"/>
  <c r="D39" i="53"/>
  <c r="C40" i="53"/>
  <c r="D40" i="53"/>
  <c r="C41" i="53"/>
  <c r="D41" i="53"/>
  <c r="C42" i="53"/>
  <c r="D42" i="53"/>
  <c r="C43" i="53"/>
  <c r="D43" i="53"/>
  <c r="C44" i="53"/>
  <c r="D44" i="53"/>
  <c r="C45" i="53"/>
  <c r="D45" i="53"/>
  <c r="C46" i="53"/>
  <c r="D46" i="53"/>
  <c r="C47" i="53"/>
  <c r="D47" i="53"/>
  <c r="C48" i="53"/>
  <c r="D48" i="53"/>
  <c r="C49" i="53"/>
  <c r="D49" i="53"/>
  <c r="C50" i="53"/>
  <c r="D50" i="53"/>
  <c r="C51" i="53"/>
  <c r="D51" i="53"/>
  <c r="G12" i="49"/>
  <c r="H12" i="49"/>
  <c r="G13" i="49"/>
  <c r="H13" i="49"/>
  <c r="G14" i="49"/>
  <c r="H14" i="49"/>
  <c r="G15" i="49"/>
  <c r="H15" i="49"/>
  <c r="G16" i="49"/>
  <c r="H16" i="49"/>
  <c r="G17" i="49"/>
  <c r="H17" i="49"/>
  <c r="G18" i="49"/>
  <c r="H18" i="49"/>
  <c r="G19" i="49"/>
  <c r="H19" i="49"/>
  <c r="G20" i="49"/>
  <c r="H20" i="49"/>
  <c r="G21" i="49"/>
  <c r="H21" i="49"/>
  <c r="G22" i="49"/>
  <c r="H22" i="49"/>
  <c r="G23" i="49"/>
  <c r="H23" i="49"/>
  <c r="G24" i="49"/>
  <c r="H24" i="49"/>
  <c r="G25" i="49"/>
  <c r="H25" i="49"/>
  <c r="G26" i="49"/>
  <c r="H26" i="49"/>
  <c r="G27" i="49"/>
  <c r="H27" i="49"/>
  <c r="G28" i="49"/>
  <c r="H28" i="49"/>
  <c r="G29" i="49"/>
  <c r="H29" i="49"/>
  <c r="G30" i="49"/>
  <c r="H30" i="49"/>
  <c r="G31" i="49"/>
  <c r="H31" i="49"/>
  <c r="G32" i="49"/>
  <c r="H32" i="49"/>
  <c r="G33" i="49"/>
  <c r="H33" i="49"/>
  <c r="G34" i="49"/>
  <c r="H34" i="49"/>
  <c r="G35" i="49"/>
  <c r="H35" i="49"/>
  <c r="G36" i="49"/>
  <c r="H36" i="49"/>
  <c r="G37" i="49"/>
  <c r="H37" i="49"/>
  <c r="G38" i="49"/>
  <c r="H38" i="49"/>
  <c r="G39" i="49"/>
  <c r="H39" i="49"/>
  <c r="G40" i="49"/>
  <c r="H40" i="49"/>
  <c r="G41" i="49"/>
  <c r="H41" i="49"/>
  <c r="G42" i="49"/>
  <c r="H42" i="49"/>
  <c r="G43" i="49"/>
  <c r="H43" i="49"/>
  <c r="G44" i="49"/>
  <c r="H44" i="49"/>
  <c r="G45" i="49"/>
  <c r="H45" i="49"/>
  <c r="G46" i="49"/>
  <c r="H46" i="49"/>
  <c r="G47" i="49"/>
  <c r="H47" i="49"/>
  <c r="G48" i="49"/>
  <c r="H48" i="49"/>
  <c r="G49" i="49"/>
  <c r="H49" i="49"/>
  <c r="G50" i="49"/>
  <c r="H50" i="49"/>
  <c r="G51" i="49"/>
  <c r="H51" i="49"/>
  <c r="E12" i="49"/>
  <c r="F12" i="49"/>
  <c r="E13" i="49"/>
  <c r="F13" i="49"/>
  <c r="E14" i="49"/>
  <c r="F14" i="49"/>
  <c r="E15" i="49"/>
  <c r="F15" i="49"/>
  <c r="E16" i="49"/>
  <c r="F16" i="49"/>
  <c r="E17" i="49"/>
  <c r="F17" i="49"/>
  <c r="E18" i="49"/>
  <c r="F18" i="49"/>
  <c r="E19" i="49"/>
  <c r="F19" i="49"/>
  <c r="E20" i="49"/>
  <c r="F20" i="49"/>
  <c r="E21" i="49"/>
  <c r="F21" i="49"/>
  <c r="E22" i="49"/>
  <c r="F22" i="49"/>
  <c r="E23" i="49"/>
  <c r="F23" i="49"/>
  <c r="E24" i="49"/>
  <c r="F24" i="49"/>
  <c r="E25" i="49"/>
  <c r="F25" i="49"/>
  <c r="E26" i="49"/>
  <c r="F26" i="49"/>
  <c r="E27" i="49"/>
  <c r="F27" i="49"/>
  <c r="E28" i="49"/>
  <c r="F28" i="49"/>
  <c r="E29" i="49"/>
  <c r="F29" i="49"/>
  <c r="E30" i="49"/>
  <c r="F30" i="49"/>
  <c r="E31" i="49"/>
  <c r="F31" i="49"/>
  <c r="E32" i="49"/>
  <c r="F32" i="49"/>
  <c r="E33" i="49"/>
  <c r="F33" i="49"/>
  <c r="E34" i="49"/>
  <c r="F34" i="49"/>
  <c r="E35" i="49"/>
  <c r="F35" i="49"/>
  <c r="E36" i="49"/>
  <c r="F36" i="49"/>
  <c r="E37" i="49"/>
  <c r="F37" i="49"/>
  <c r="E38" i="49"/>
  <c r="F38" i="49"/>
  <c r="E39" i="49"/>
  <c r="F39" i="49"/>
  <c r="E40" i="49"/>
  <c r="F40" i="49"/>
  <c r="E41" i="49"/>
  <c r="F41" i="49"/>
  <c r="E42" i="49"/>
  <c r="F42" i="49"/>
  <c r="E43" i="49"/>
  <c r="F43" i="49"/>
  <c r="E44" i="49"/>
  <c r="F44" i="49"/>
  <c r="E45" i="49"/>
  <c r="F45" i="49"/>
  <c r="E46" i="49"/>
  <c r="F46" i="49"/>
  <c r="E47" i="49"/>
  <c r="F47" i="49"/>
  <c r="E48" i="49"/>
  <c r="F48" i="49"/>
  <c r="E49" i="49"/>
  <c r="F49" i="49"/>
  <c r="E50" i="49"/>
  <c r="F50" i="49"/>
  <c r="E51" i="49"/>
  <c r="F51" i="49"/>
  <c r="C12" i="49"/>
  <c r="D12" i="49"/>
  <c r="C13" i="49"/>
  <c r="D13" i="49"/>
  <c r="C14" i="49"/>
  <c r="D14" i="49"/>
  <c r="C15" i="49"/>
  <c r="D15" i="49"/>
  <c r="C16" i="49"/>
  <c r="D16" i="49"/>
  <c r="C17" i="49"/>
  <c r="D17" i="49"/>
  <c r="C18" i="49"/>
  <c r="D18" i="49"/>
  <c r="C19" i="49"/>
  <c r="D19" i="49"/>
  <c r="C20" i="49"/>
  <c r="D20" i="49"/>
  <c r="C21" i="49"/>
  <c r="D21" i="49"/>
  <c r="C22" i="49"/>
  <c r="D22" i="49"/>
  <c r="C23" i="49"/>
  <c r="D23" i="49"/>
  <c r="C24" i="49"/>
  <c r="D24" i="49"/>
  <c r="C25" i="49"/>
  <c r="D25" i="49"/>
  <c r="C26" i="49"/>
  <c r="D26" i="49"/>
  <c r="C27" i="49"/>
  <c r="D27" i="49"/>
  <c r="C28" i="49"/>
  <c r="D28" i="49"/>
  <c r="C29" i="49"/>
  <c r="D29" i="49"/>
  <c r="C30" i="49"/>
  <c r="D30" i="49"/>
  <c r="C31" i="49"/>
  <c r="D31" i="49"/>
  <c r="C32" i="49"/>
  <c r="D32" i="49"/>
  <c r="C33" i="49"/>
  <c r="D33" i="49"/>
  <c r="C34" i="49"/>
  <c r="D34" i="49"/>
  <c r="C35" i="49"/>
  <c r="D35" i="49"/>
  <c r="C36" i="49"/>
  <c r="D36" i="49"/>
  <c r="C37" i="49"/>
  <c r="D37" i="49"/>
  <c r="C38" i="49"/>
  <c r="D38" i="49"/>
  <c r="C39" i="49"/>
  <c r="D39" i="49"/>
  <c r="C40" i="49"/>
  <c r="D40" i="49"/>
  <c r="C41" i="49"/>
  <c r="D41" i="49"/>
  <c r="C42" i="49"/>
  <c r="D42" i="49"/>
  <c r="C43" i="49"/>
  <c r="D43" i="49"/>
  <c r="C44" i="49"/>
  <c r="D44" i="49"/>
  <c r="C45" i="49"/>
  <c r="D45" i="49"/>
  <c r="C46" i="49"/>
  <c r="D46" i="49"/>
  <c r="C47" i="49"/>
  <c r="D47" i="49"/>
  <c r="C48" i="49"/>
  <c r="D48" i="49"/>
  <c r="C49" i="49"/>
  <c r="D49" i="49"/>
  <c r="C50" i="49"/>
  <c r="D50" i="49"/>
  <c r="C51" i="49"/>
  <c r="D51" i="49"/>
  <c r="G12" i="45"/>
  <c r="H12" i="45"/>
  <c r="G13" i="45"/>
  <c r="H13" i="45"/>
  <c r="G14" i="45"/>
  <c r="H14" i="45"/>
  <c r="G15" i="45"/>
  <c r="H15" i="45"/>
  <c r="G16" i="45"/>
  <c r="H16" i="45"/>
  <c r="G17" i="45"/>
  <c r="H17" i="45"/>
  <c r="G18" i="45"/>
  <c r="H18" i="45"/>
  <c r="G19" i="45"/>
  <c r="H19" i="45"/>
  <c r="G20" i="45"/>
  <c r="H20" i="45"/>
  <c r="G21" i="45"/>
  <c r="H21" i="45"/>
  <c r="G22" i="45"/>
  <c r="H22" i="45"/>
  <c r="G23" i="45"/>
  <c r="H23" i="45"/>
  <c r="G24" i="45"/>
  <c r="H24" i="45"/>
  <c r="G25" i="45"/>
  <c r="H25" i="45"/>
  <c r="G26" i="45"/>
  <c r="H26" i="45"/>
  <c r="G27" i="45"/>
  <c r="H27" i="45"/>
  <c r="G28" i="45"/>
  <c r="H28" i="45"/>
  <c r="G29" i="45"/>
  <c r="H29" i="45"/>
  <c r="G30" i="45"/>
  <c r="H30" i="45"/>
  <c r="G31" i="45"/>
  <c r="H31" i="45"/>
  <c r="G32" i="45"/>
  <c r="H32" i="45"/>
  <c r="G33" i="45"/>
  <c r="H33" i="45"/>
  <c r="G34" i="45"/>
  <c r="H34" i="45"/>
  <c r="G35" i="45"/>
  <c r="H35" i="45"/>
  <c r="G36" i="45"/>
  <c r="H36" i="45"/>
  <c r="G37" i="45"/>
  <c r="H37" i="45"/>
  <c r="G38" i="45"/>
  <c r="H38" i="45"/>
  <c r="G39" i="45"/>
  <c r="H39" i="45"/>
  <c r="G40" i="45"/>
  <c r="H40" i="45"/>
  <c r="G41" i="45"/>
  <c r="H41" i="45"/>
  <c r="G42" i="45"/>
  <c r="H42" i="45"/>
  <c r="G43" i="45"/>
  <c r="H43" i="45"/>
  <c r="G44" i="45"/>
  <c r="H44" i="45"/>
  <c r="G45" i="45"/>
  <c r="H45" i="45"/>
  <c r="G46" i="45"/>
  <c r="H46" i="45"/>
  <c r="G47" i="45"/>
  <c r="H47" i="45"/>
  <c r="G48" i="45"/>
  <c r="H48" i="45"/>
  <c r="G49" i="45"/>
  <c r="H49" i="45"/>
  <c r="G50" i="45"/>
  <c r="H50" i="45"/>
  <c r="G51" i="45"/>
  <c r="H51" i="45"/>
  <c r="E12" i="45"/>
  <c r="F12" i="45"/>
  <c r="E13" i="45"/>
  <c r="F13" i="45"/>
  <c r="E14" i="45"/>
  <c r="F14" i="45"/>
  <c r="E15" i="45"/>
  <c r="F15" i="45"/>
  <c r="E16" i="45"/>
  <c r="F16" i="45"/>
  <c r="E17" i="45"/>
  <c r="F17" i="45"/>
  <c r="E18" i="45"/>
  <c r="F18" i="45"/>
  <c r="E19" i="45"/>
  <c r="F19" i="45"/>
  <c r="E20" i="45"/>
  <c r="F20" i="45"/>
  <c r="E21" i="45"/>
  <c r="F21" i="45"/>
  <c r="E22" i="45"/>
  <c r="F22" i="45"/>
  <c r="E23" i="45"/>
  <c r="F23" i="45"/>
  <c r="E24" i="45"/>
  <c r="F24" i="45"/>
  <c r="E25" i="45"/>
  <c r="F25" i="45"/>
  <c r="E26" i="45"/>
  <c r="F26" i="45"/>
  <c r="E27" i="45"/>
  <c r="F27" i="45"/>
  <c r="E28" i="45"/>
  <c r="F28" i="45"/>
  <c r="E29" i="45"/>
  <c r="F29" i="45"/>
  <c r="E30" i="45"/>
  <c r="F30" i="45"/>
  <c r="E31" i="45"/>
  <c r="F31" i="45"/>
  <c r="E32" i="45"/>
  <c r="F32" i="45"/>
  <c r="E33" i="45"/>
  <c r="F33" i="45"/>
  <c r="E34" i="45"/>
  <c r="F34" i="45"/>
  <c r="E35" i="45"/>
  <c r="F35" i="45"/>
  <c r="E36" i="45"/>
  <c r="F36" i="45"/>
  <c r="E37" i="45"/>
  <c r="F37" i="45"/>
  <c r="E38" i="45"/>
  <c r="F38" i="45"/>
  <c r="E39" i="45"/>
  <c r="F39" i="45"/>
  <c r="E40" i="45"/>
  <c r="F40" i="45"/>
  <c r="E41" i="45"/>
  <c r="F41" i="45"/>
  <c r="E42" i="45"/>
  <c r="F42" i="45"/>
  <c r="E43" i="45"/>
  <c r="F43" i="45"/>
  <c r="E44" i="45"/>
  <c r="F44" i="45"/>
  <c r="E45" i="45"/>
  <c r="F45" i="45"/>
  <c r="E46" i="45"/>
  <c r="F46" i="45"/>
  <c r="E47" i="45"/>
  <c r="F47" i="45"/>
  <c r="E48" i="45"/>
  <c r="F48" i="45"/>
  <c r="E49" i="45"/>
  <c r="F49" i="45"/>
  <c r="E50" i="45"/>
  <c r="F50" i="45"/>
  <c r="E51" i="45"/>
  <c r="F51" i="45"/>
  <c r="C12" i="45"/>
  <c r="D12" i="45"/>
  <c r="C13" i="45"/>
  <c r="D13" i="45"/>
  <c r="C14" i="45"/>
  <c r="D14" i="45"/>
  <c r="C15" i="45"/>
  <c r="D15" i="45"/>
  <c r="C16" i="45"/>
  <c r="D16" i="45"/>
  <c r="C17" i="45"/>
  <c r="D17" i="45"/>
  <c r="C18" i="45"/>
  <c r="D18" i="45"/>
  <c r="C19" i="45"/>
  <c r="D19" i="45"/>
  <c r="C20" i="45"/>
  <c r="D20" i="45"/>
  <c r="C21" i="45"/>
  <c r="D21" i="45"/>
  <c r="C22" i="45"/>
  <c r="D22" i="45"/>
  <c r="C23" i="45"/>
  <c r="D23" i="45"/>
  <c r="C24" i="45"/>
  <c r="D24" i="45"/>
  <c r="C25" i="45"/>
  <c r="D25" i="45"/>
  <c r="C26" i="45"/>
  <c r="D26" i="45"/>
  <c r="C27" i="45"/>
  <c r="D27" i="45"/>
  <c r="C28" i="45"/>
  <c r="D28" i="45"/>
  <c r="C29" i="45"/>
  <c r="D29" i="45"/>
  <c r="C30" i="45"/>
  <c r="D30" i="45"/>
  <c r="C31" i="45"/>
  <c r="D31" i="45"/>
  <c r="C32" i="45"/>
  <c r="D32" i="45"/>
  <c r="C33" i="45"/>
  <c r="D33" i="45"/>
  <c r="C34" i="45"/>
  <c r="D34" i="45"/>
  <c r="C35" i="45"/>
  <c r="D35" i="45"/>
  <c r="C36" i="45"/>
  <c r="D36" i="45"/>
  <c r="C37" i="45"/>
  <c r="D37" i="45"/>
  <c r="C38" i="45"/>
  <c r="D38" i="45"/>
  <c r="C39" i="45"/>
  <c r="D39" i="45"/>
  <c r="C40" i="45"/>
  <c r="D40" i="45"/>
  <c r="C41" i="45"/>
  <c r="D41" i="45"/>
  <c r="C42" i="45"/>
  <c r="D42" i="45"/>
  <c r="C43" i="45"/>
  <c r="D43" i="45"/>
  <c r="C44" i="45"/>
  <c r="D44" i="45"/>
  <c r="C45" i="45"/>
  <c r="D45" i="45"/>
  <c r="C46" i="45"/>
  <c r="D46" i="45"/>
  <c r="C47" i="45"/>
  <c r="D47" i="45"/>
  <c r="C48" i="45"/>
  <c r="D48" i="45"/>
  <c r="C49" i="45"/>
  <c r="D49" i="45"/>
  <c r="C50" i="45"/>
  <c r="D50" i="45"/>
  <c r="C51" i="45"/>
  <c r="D51" i="45"/>
  <c r="B49" i="69"/>
  <c r="B55" i="68"/>
  <c r="B55" i="67"/>
  <c r="B55" i="66"/>
  <c r="B55" i="65"/>
  <c r="B55" i="64"/>
  <c r="B55" i="63"/>
  <c r="B55" i="62"/>
  <c r="B55" i="61"/>
  <c r="B55" i="60"/>
  <c r="B56" i="59"/>
  <c r="B55" i="58"/>
  <c r="B55" i="57"/>
  <c r="B55" i="56"/>
  <c r="B53" i="54"/>
  <c r="B51" i="71"/>
  <c r="B55" i="53"/>
  <c r="B55" i="52"/>
  <c r="B55" i="51"/>
  <c r="B52" i="50"/>
  <c r="B55" i="49"/>
  <c r="B55" i="48"/>
  <c r="B55" i="47"/>
  <c r="B55" i="46"/>
  <c r="B55" i="45"/>
  <c r="B55" i="44"/>
  <c r="B55" i="43"/>
  <c r="B55" i="42"/>
  <c r="B55" i="41"/>
  <c r="B55" i="40"/>
  <c r="B55" i="38"/>
  <c r="B55" i="39"/>
  <c r="B55" i="37"/>
  <c r="I12" i="41"/>
  <c r="J12" i="41"/>
  <c r="I13" i="41"/>
  <c r="J13" i="41"/>
  <c r="I14" i="41"/>
  <c r="J14" i="41"/>
  <c r="I15" i="41"/>
  <c r="J15" i="41"/>
  <c r="I16" i="41"/>
  <c r="J16" i="41"/>
  <c r="I17" i="41"/>
  <c r="J17" i="41"/>
  <c r="I18" i="41"/>
  <c r="J18" i="41"/>
  <c r="I19" i="41"/>
  <c r="J19" i="41"/>
  <c r="I20" i="41"/>
  <c r="J20" i="41"/>
  <c r="I21" i="41"/>
  <c r="J21" i="41"/>
  <c r="I22" i="41"/>
  <c r="J22" i="41"/>
  <c r="I23" i="41"/>
  <c r="J23" i="41"/>
  <c r="I24" i="41"/>
  <c r="J24" i="41"/>
  <c r="I25" i="41"/>
  <c r="J25" i="41"/>
  <c r="I26" i="41"/>
  <c r="J26" i="41"/>
  <c r="I27" i="41"/>
  <c r="J27" i="41"/>
  <c r="I28" i="41"/>
  <c r="J28" i="41"/>
  <c r="I29" i="41"/>
  <c r="J29" i="41"/>
  <c r="I30" i="41"/>
  <c r="J30" i="41"/>
  <c r="I31" i="41"/>
  <c r="J31" i="41"/>
  <c r="I32" i="41"/>
  <c r="J32" i="41"/>
  <c r="I33" i="41"/>
  <c r="J33" i="41"/>
  <c r="I34" i="41"/>
  <c r="J34" i="41"/>
  <c r="I35" i="41"/>
  <c r="J35" i="41"/>
  <c r="I36" i="41"/>
  <c r="J36" i="41"/>
  <c r="I37" i="41"/>
  <c r="J37" i="41"/>
  <c r="I38" i="41"/>
  <c r="J38" i="41"/>
  <c r="I39" i="41"/>
  <c r="J39" i="41"/>
  <c r="I40" i="41"/>
  <c r="J40" i="41"/>
  <c r="I41" i="41"/>
  <c r="J41" i="41"/>
  <c r="I42" i="41"/>
  <c r="J42" i="41"/>
  <c r="I43" i="41"/>
  <c r="J43" i="41"/>
  <c r="I44" i="41"/>
  <c r="J44" i="41"/>
  <c r="I45" i="41"/>
  <c r="J45" i="41"/>
  <c r="I46" i="41"/>
  <c r="J46" i="41"/>
  <c r="I47" i="41"/>
  <c r="J47" i="41"/>
  <c r="I48" i="41"/>
  <c r="J48" i="41"/>
  <c r="I49" i="41"/>
  <c r="J49" i="41"/>
  <c r="I50" i="41"/>
  <c r="J50" i="41"/>
  <c r="I51" i="41"/>
  <c r="J51" i="41"/>
  <c r="G12" i="41"/>
  <c r="H12" i="41"/>
  <c r="G13" i="41"/>
  <c r="H13" i="41"/>
  <c r="G14" i="41"/>
  <c r="H14" i="41"/>
  <c r="G15" i="41"/>
  <c r="H15" i="41"/>
  <c r="G16" i="41"/>
  <c r="H16" i="41"/>
  <c r="G17" i="41"/>
  <c r="H17" i="41"/>
  <c r="G18" i="41"/>
  <c r="H18" i="41"/>
  <c r="G19" i="41"/>
  <c r="H19" i="41"/>
  <c r="G20" i="41"/>
  <c r="H20" i="41"/>
  <c r="G21" i="41"/>
  <c r="H21" i="41"/>
  <c r="G22" i="41"/>
  <c r="H22" i="41"/>
  <c r="G23" i="41"/>
  <c r="H23" i="41"/>
  <c r="G24" i="41"/>
  <c r="H24" i="41"/>
  <c r="G25" i="41"/>
  <c r="H25" i="41"/>
  <c r="G26" i="41"/>
  <c r="H26" i="41"/>
  <c r="G27" i="41"/>
  <c r="H27" i="41"/>
  <c r="G28" i="41"/>
  <c r="H28" i="41"/>
  <c r="G29" i="41"/>
  <c r="H29" i="41"/>
  <c r="G30" i="41"/>
  <c r="H30" i="41"/>
  <c r="G31" i="41"/>
  <c r="H31" i="41"/>
  <c r="G32" i="41"/>
  <c r="H32" i="41"/>
  <c r="G33" i="41"/>
  <c r="H33" i="41"/>
  <c r="G34" i="41"/>
  <c r="H34" i="41"/>
  <c r="G35" i="41"/>
  <c r="H35" i="41"/>
  <c r="G36" i="41"/>
  <c r="H36" i="41"/>
  <c r="G37" i="41"/>
  <c r="H37" i="41"/>
  <c r="G38" i="41"/>
  <c r="H38" i="41"/>
  <c r="G39" i="41"/>
  <c r="H39" i="41"/>
  <c r="G40" i="41"/>
  <c r="H40" i="41"/>
  <c r="G41" i="41"/>
  <c r="H41" i="41"/>
  <c r="G42" i="41"/>
  <c r="H42" i="41"/>
  <c r="G43" i="41"/>
  <c r="H43" i="41"/>
  <c r="G44" i="41"/>
  <c r="H44" i="41"/>
  <c r="G45" i="41"/>
  <c r="H45" i="41"/>
  <c r="G46" i="41"/>
  <c r="H46" i="41"/>
  <c r="G47" i="41"/>
  <c r="H47" i="41"/>
  <c r="G48" i="41"/>
  <c r="H48" i="41"/>
  <c r="G49" i="41"/>
  <c r="H49" i="41"/>
  <c r="G50" i="41"/>
  <c r="H50" i="41"/>
  <c r="G51" i="41"/>
  <c r="H51" i="41"/>
  <c r="E12" i="41"/>
  <c r="F12" i="41"/>
  <c r="E13" i="41"/>
  <c r="F13" i="41"/>
  <c r="E14" i="41"/>
  <c r="F14" i="41"/>
  <c r="E15" i="41"/>
  <c r="F15" i="41"/>
  <c r="E16" i="41"/>
  <c r="F16" i="41"/>
  <c r="E17" i="41"/>
  <c r="F17" i="41"/>
  <c r="E18" i="41"/>
  <c r="F18" i="41"/>
  <c r="E19" i="41"/>
  <c r="F19" i="41"/>
  <c r="E20" i="41"/>
  <c r="F20" i="41"/>
  <c r="E21" i="41"/>
  <c r="F21" i="41"/>
  <c r="E22" i="41"/>
  <c r="F22" i="41"/>
  <c r="E23" i="41"/>
  <c r="F23" i="41"/>
  <c r="E24" i="41"/>
  <c r="F24" i="41"/>
  <c r="E25" i="41"/>
  <c r="F25" i="41"/>
  <c r="E26" i="41"/>
  <c r="F26" i="41"/>
  <c r="E27" i="41"/>
  <c r="F27" i="41"/>
  <c r="E28" i="41"/>
  <c r="F28" i="41"/>
  <c r="E29" i="41"/>
  <c r="F29" i="41"/>
  <c r="E30" i="41"/>
  <c r="F30" i="41"/>
  <c r="E31" i="41"/>
  <c r="F31" i="41"/>
  <c r="E32" i="41"/>
  <c r="F32" i="41"/>
  <c r="E33" i="41"/>
  <c r="F33" i="41"/>
  <c r="E34" i="41"/>
  <c r="F34" i="41"/>
  <c r="E35" i="41"/>
  <c r="F35" i="41"/>
  <c r="E36" i="41"/>
  <c r="F36" i="41"/>
  <c r="E37" i="41"/>
  <c r="F37" i="41"/>
  <c r="E38" i="41"/>
  <c r="F38" i="41"/>
  <c r="E39" i="41"/>
  <c r="F39" i="41"/>
  <c r="E40" i="41"/>
  <c r="F40" i="41"/>
  <c r="E41" i="41"/>
  <c r="F41" i="41"/>
  <c r="E42" i="41"/>
  <c r="F42" i="41"/>
  <c r="E43" i="41"/>
  <c r="F43" i="41"/>
  <c r="E44" i="41"/>
  <c r="F44" i="41"/>
  <c r="E45" i="41"/>
  <c r="F45" i="41"/>
  <c r="E46" i="41"/>
  <c r="F46" i="41"/>
  <c r="E47" i="41"/>
  <c r="F47" i="41"/>
  <c r="E48" i="41"/>
  <c r="F48" i="41"/>
  <c r="E49" i="41"/>
  <c r="F49" i="41"/>
  <c r="E50" i="41"/>
  <c r="F50" i="41"/>
  <c r="E51" i="41"/>
  <c r="F51" i="41"/>
  <c r="C12" i="41"/>
  <c r="D12" i="41"/>
  <c r="C13" i="41"/>
  <c r="D13" i="41"/>
  <c r="C14" i="41"/>
  <c r="D14" i="41"/>
  <c r="C15" i="41"/>
  <c r="D15" i="41"/>
  <c r="C16" i="41"/>
  <c r="D16" i="41"/>
  <c r="C17" i="41"/>
  <c r="D17" i="41"/>
  <c r="C18" i="41"/>
  <c r="D18" i="41"/>
  <c r="C19" i="41"/>
  <c r="D19" i="41"/>
  <c r="C20" i="41"/>
  <c r="D20" i="41"/>
  <c r="C21" i="41"/>
  <c r="D21" i="41"/>
  <c r="C22" i="41"/>
  <c r="D22" i="41"/>
  <c r="C23" i="41"/>
  <c r="D23" i="41"/>
  <c r="C24" i="41"/>
  <c r="D24" i="41"/>
  <c r="C25" i="41"/>
  <c r="D25" i="41"/>
  <c r="C26" i="41"/>
  <c r="D26" i="41"/>
  <c r="C27" i="41"/>
  <c r="D27" i="41"/>
  <c r="C28" i="41"/>
  <c r="D28" i="41"/>
  <c r="C29" i="41"/>
  <c r="D29" i="41"/>
  <c r="C30" i="41"/>
  <c r="D30" i="41"/>
  <c r="C31" i="41"/>
  <c r="D31" i="41"/>
  <c r="C32" i="41"/>
  <c r="D32" i="41"/>
  <c r="C33" i="41"/>
  <c r="D33" i="41"/>
  <c r="C34" i="41"/>
  <c r="D34" i="41"/>
  <c r="C35" i="41"/>
  <c r="D35" i="41"/>
  <c r="C36" i="41"/>
  <c r="D36" i="41"/>
  <c r="C37" i="41"/>
  <c r="D37" i="41"/>
  <c r="C38" i="41"/>
  <c r="D38" i="41"/>
  <c r="C39" i="41"/>
  <c r="D39" i="41"/>
  <c r="C40" i="41"/>
  <c r="D40" i="41"/>
  <c r="C41" i="41"/>
  <c r="D41" i="41"/>
  <c r="C42" i="41"/>
  <c r="D42" i="41"/>
  <c r="C43" i="41"/>
  <c r="D43" i="41"/>
  <c r="C44" i="41"/>
  <c r="D44" i="41"/>
  <c r="C45" i="41"/>
  <c r="D45" i="41"/>
  <c r="C46" i="41"/>
  <c r="D46" i="41"/>
  <c r="C47" i="41"/>
  <c r="D47" i="41"/>
  <c r="C48" i="41"/>
  <c r="D48" i="41"/>
  <c r="C49" i="41"/>
  <c r="D49" i="41"/>
  <c r="C50" i="41"/>
  <c r="D50" i="41"/>
  <c r="C51" i="41"/>
  <c r="D51" i="41"/>
  <c r="I12" i="36"/>
  <c r="J12" i="36"/>
  <c r="I13" i="36"/>
  <c r="J13" i="36"/>
  <c r="I14" i="36"/>
  <c r="J14" i="36"/>
  <c r="I15" i="36"/>
  <c r="J15" i="36"/>
  <c r="I16" i="36"/>
  <c r="J16" i="36"/>
  <c r="I17" i="36"/>
  <c r="J17" i="36"/>
  <c r="I18" i="36"/>
  <c r="J18" i="36"/>
  <c r="I19" i="36"/>
  <c r="J19" i="36"/>
  <c r="I20" i="36"/>
  <c r="J20" i="36"/>
  <c r="I21" i="36"/>
  <c r="J21" i="36"/>
  <c r="I22" i="36"/>
  <c r="J22" i="36"/>
  <c r="I23" i="36"/>
  <c r="J23" i="36"/>
  <c r="I24" i="36"/>
  <c r="J24" i="36"/>
  <c r="I25" i="36"/>
  <c r="J25" i="36"/>
  <c r="I26" i="36"/>
  <c r="J26" i="36"/>
  <c r="I27" i="36"/>
  <c r="J27" i="36"/>
  <c r="I28" i="36"/>
  <c r="J28" i="36"/>
  <c r="I29" i="36"/>
  <c r="J29" i="36"/>
  <c r="I30" i="36"/>
  <c r="J30" i="36"/>
  <c r="I31" i="36"/>
  <c r="J31" i="36"/>
  <c r="I32" i="36"/>
  <c r="J32" i="36"/>
  <c r="I33" i="36"/>
  <c r="J33" i="36"/>
  <c r="I34" i="36"/>
  <c r="J34" i="36"/>
  <c r="I35" i="36"/>
  <c r="J35" i="36"/>
  <c r="I36" i="36"/>
  <c r="J36" i="36"/>
  <c r="I37" i="36"/>
  <c r="J37" i="36"/>
  <c r="I38" i="36"/>
  <c r="J38" i="36"/>
  <c r="I39" i="36"/>
  <c r="J39" i="36"/>
  <c r="I40" i="36"/>
  <c r="J40" i="36"/>
  <c r="I41" i="36"/>
  <c r="J41" i="36"/>
  <c r="I42" i="36"/>
  <c r="J42" i="36"/>
  <c r="I43" i="36"/>
  <c r="J43" i="36"/>
  <c r="I44" i="36"/>
  <c r="J44" i="36"/>
  <c r="I45" i="36"/>
  <c r="J45" i="36"/>
  <c r="I46" i="36"/>
  <c r="J46" i="36"/>
  <c r="I47" i="36"/>
  <c r="J47" i="36"/>
  <c r="I48" i="36"/>
  <c r="J48" i="36"/>
  <c r="I49" i="36"/>
  <c r="J49" i="36"/>
  <c r="I50" i="36"/>
  <c r="J50" i="36"/>
  <c r="I51" i="36"/>
  <c r="J51" i="36"/>
  <c r="G12" i="36"/>
  <c r="H12" i="36"/>
  <c r="G13" i="36"/>
  <c r="H13" i="36"/>
  <c r="G14" i="36"/>
  <c r="H14" i="36"/>
  <c r="G15" i="36"/>
  <c r="H15" i="36"/>
  <c r="G16" i="36"/>
  <c r="H16" i="36"/>
  <c r="G17" i="36"/>
  <c r="H17" i="36"/>
  <c r="G18" i="36"/>
  <c r="H18" i="36"/>
  <c r="G19" i="36"/>
  <c r="H19" i="36"/>
  <c r="G20" i="36"/>
  <c r="H20" i="36"/>
  <c r="G21" i="36"/>
  <c r="H21" i="36"/>
  <c r="G22" i="36"/>
  <c r="H22" i="36"/>
  <c r="G23" i="36"/>
  <c r="H23" i="36"/>
  <c r="G24" i="36"/>
  <c r="H24" i="36"/>
  <c r="G25" i="36"/>
  <c r="H25" i="36"/>
  <c r="G26" i="36"/>
  <c r="H26" i="36"/>
  <c r="G27" i="36"/>
  <c r="H27" i="36"/>
  <c r="G28" i="36"/>
  <c r="H28" i="36"/>
  <c r="G29" i="36"/>
  <c r="H29" i="36"/>
  <c r="G30" i="36"/>
  <c r="H30" i="36"/>
  <c r="G31" i="36"/>
  <c r="H31" i="36"/>
  <c r="G32" i="36"/>
  <c r="H32" i="36"/>
  <c r="G33" i="36"/>
  <c r="H33" i="36"/>
  <c r="G34" i="36"/>
  <c r="H34" i="36"/>
  <c r="G35" i="36"/>
  <c r="H35" i="36"/>
  <c r="G36" i="36"/>
  <c r="H36" i="36"/>
  <c r="G37" i="36"/>
  <c r="H37" i="36"/>
  <c r="G38" i="36"/>
  <c r="H38" i="36"/>
  <c r="G39" i="36"/>
  <c r="H39" i="36"/>
  <c r="G40" i="36"/>
  <c r="H40" i="36"/>
  <c r="G41" i="36"/>
  <c r="H41" i="36"/>
  <c r="G42" i="36"/>
  <c r="H42" i="36"/>
  <c r="G43" i="36"/>
  <c r="H43" i="36"/>
  <c r="G44" i="36"/>
  <c r="H44" i="36"/>
  <c r="G45" i="36"/>
  <c r="H45" i="36"/>
  <c r="G46" i="36"/>
  <c r="H46" i="36"/>
  <c r="G47" i="36"/>
  <c r="H47" i="36"/>
  <c r="G48" i="36"/>
  <c r="H48" i="36"/>
  <c r="G49" i="36"/>
  <c r="H49" i="36"/>
  <c r="G50" i="36"/>
  <c r="H50" i="36"/>
  <c r="G51" i="36"/>
  <c r="H51" i="36"/>
  <c r="E12" i="36"/>
  <c r="F12" i="36"/>
  <c r="E13" i="36"/>
  <c r="F13" i="36"/>
  <c r="E14" i="36"/>
  <c r="F14" i="36"/>
  <c r="E15" i="36"/>
  <c r="F15" i="36"/>
  <c r="E16" i="36"/>
  <c r="F16" i="36"/>
  <c r="E17" i="36"/>
  <c r="F17" i="36"/>
  <c r="E18" i="36"/>
  <c r="F18" i="36"/>
  <c r="E19" i="36"/>
  <c r="F19" i="36"/>
  <c r="E20" i="36"/>
  <c r="F20" i="36"/>
  <c r="E21" i="36"/>
  <c r="F21" i="36"/>
  <c r="E22" i="36"/>
  <c r="F22" i="36"/>
  <c r="E23" i="36"/>
  <c r="F23" i="36"/>
  <c r="E24" i="36"/>
  <c r="F24" i="36"/>
  <c r="E25" i="36"/>
  <c r="F25" i="36"/>
  <c r="E26" i="36"/>
  <c r="F26" i="36"/>
  <c r="E27" i="36"/>
  <c r="F27" i="36"/>
  <c r="E28" i="36"/>
  <c r="F28" i="36"/>
  <c r="E29" i="36"/>
  <c r="F29" i="36"/>
  <c r="E30" i="36"/>
  <c r="F30" i="36"/>
  <c r="E31" i="36"/>
  <c r="F31" i="36"/>
  <c r="E32" i="36"/>
  <c r="F32" i="36"/>
  <c r="E33" i="36"/>
  <c r="F33" i="36"/>
  <c r="E34" i="36"/>
  <c r="F34" i="36"/>
  <c r="E35" i="36"/>
  <c r="F35" i="36"/>
  <c r="E36" i="36"/>
  <c r="F36" i="36"/>
  <c r="E37" i="36"/>
  <c r="F37" i="36"/>
  <c r="E38" i="36"/>
  <c r="F38" i="36"/>
  <c r="E39" i="36"/>
  <c r="F39" i="36"/>
  <c r="E40" i="36"/>
  <c r="F40" i="36"/>
  <c r="E41" i="36"/>
  <c r="F41" i="36"/>
  <c r="E42" i="36"/>
  <c r="F42" i="36"/>
  <c r="E43" i="36"/>
  <c r="F43" i="36"/>
  <c r="E44" i="36"/>
  <c r="F44" i="36"/>
  <c r="E45" i="36"/>
  <c r="F45" i="36"/>
  <c r="E46" i="36"/>
  <c r="F46" i="36"/>
  <c r="E47" i="36"/>
  <c r="F47" i="36"/>
  <c r="E48" i="36"/>
  <c r="F48" i="36"/>
  <c r="E49" i="36"/>
  <c r="F49" i="36"/>
  <c r="E50" i="36"/>
  <c r="F50" i="36"/>
  <c r="E51" i="36"/>
  <c r="F51" i="36"/>
  <c r="C12" i="36"/>
  <c r="D12" i="36"/>
  <c r="C13" i="36"/>
  <c r="D13" i="36"/>
  <c r="C14" i="36"/>
  <c r="D14" i="36"/>
  <c r="C15" i="36"/>
  <c r="D15" i="36"/>
  <c r="C16" i="36"/>
  <c r="D16" i="36"/>
  <c r="C17" i="36"/>
  <c r="D17" i="36"/>
  <c r="C18" i="36"/>
  <c r="D18" i="36"/>
  <c r="C19" i="36"/>
  <c r="D19" i="36"/>
  <c r="C20" i="36"/>
  <c r="D20" i="36"/>
  <c r="C21" i="36"/>
  <c r="D21" i="36"/>
  <c r="C22" i="36"/>
  <c r="D22" i="36"/>
  <c r="C23" i="36"/>
  <c r="D23" i="36"/>
  <c r="C24" i="36"/>
  <c r="D24" i="36"/>
  <c r="C25" i="36"/>
  <c r="D25" i="36"/>
  <c r="C26" i="36"/>
  <c r="D26" i="36"/>
  <c r="C27" i="36"/>
  <c r="D27" i="36"/>
  <c r="C28" i="36"/>
  <c r="D28" i="36"/>
  <c r="C29" i="36"/>
  <c r="D29" i="36"/>
  <c r="C30" i="36"/>
  <c r="D30" i="36"/>
  <c r="C31" i="36"/>
  <c r="D31" i="36"/>
  <c r="C32" i="36"/>
  <c r="D32" i="36"/>
  <c r="C33" i="36"/>
  <c r="D33" i="36"/>
  <c r="C34" i="36"/>
  <c r="D34" i="36"/>
  <c r="C35" i="36"/>
  <c r="D35" i="36"/>
  <c r="C36" i="36"/>
  <c r="D36" i="36"/>
  <c r="C37" i="36"/>
  <c r="D37" i="36"/>
  <c r="C38" i="36"/>
  <c r="D38" i="36"/>
  <c r="C39" i="36"/>
  <c r="D39" i="36"/>
  <c r="C40" i="36"/>
  <c r="D40" i="36"/>
  <c r="C41" i="36"/>
  <c r="D41" i="36"/>
  <c r="C42" i="36"/>
  <c r="D42" i="36"/>
  <c r="C43" i="36"/>
  <c r="D43" i="36"/>
  <c r="C44" i="36"/>
  <c r="D44" i="36"/>
  <c r="C45" i="36"/>
  <c r="D45" i="36"/>
  <c r="C46" i="36"/>
  <c r="D46" i="36"/>
  <c r="C47" i="36"/>
  <c r="D47" i="36"/>
  <c r="C48" i="36"/>
  <c r="D48" i="36"/>
  <c r="C49" i="36"/>
  <c r="D49" i="36"/>
  <c r="C50" i="36"/>
  <c r="D50" i="36"/>
  <c r="C51" i="36"/>
  <c r="D51" i="36"/>
  <c r="B55" i="36"/>
  <c r="B55" i="35"/>
  <c r="B55" i="34"/>
  <c r="B55" i="33"/>
  <c r="B55" i="32"/>
  <c r="B56" i="36" s="1"/>
  <c r="B54" i="32"/>
  <c r="B50" i="69" l="1"/>
  <c r="B56" i="68"/>
  <c r="B56" i="67"/>
  <c r="B56" i="66"/>
  <c r="B56" i="65"/>
  <c r="B56" i="64"/>
  <c r="B56" i="63"/>
  <c r="B56" i="62"/>
  <c r="B56" i="61"/>
  <c r="B56" i="60"/>
  <c r="B57" i="59"/>
  <c r="B56" i="58"/>
  <c r="B56" i="57"/>
  <c r="B56" i="56"/>
  <c r="B54" i="54"/>
  <c r="B52" i="71"/>
  <c r="B56" i="53"/>
  <c r="B56" i="52"/>
  <c r="B56" i="51"/>
  <c r="B53" i="50"/>
  <c r="B56" i="49"/>
  <c r="B56" i="48"/>
  <c r="B56" i="47"/>
  <c r="B56" i="46"/>
  <c r="B56" i="45"/>
  <c r="B56" i="44"/>
  <c r="B56" i="43"/>
  <c r="B56" i="42"/>
  <c r="B56" i="41"/>
  <c r="B56" i="40"/>
  <c r="B56" i="38"/>
  <c r="B56" i="39"/>
  <c r="B56" i="37"/>
  <c r="B56" i="33"/>
  <c r="B56" i="34"/>
  <c r="B56" i="35"/>
  <c r="B6" i="69"/>
  <c r="B7" i="69"/>
  <c r="B8" i="69"/>
  <c r="B9" i="69"/>
  <c r="B10" i="69"/>
  <c r="B11" i="69"/>
  <c r="B12" i="69"/>
  <c r="B13" i="69"/>
  <c r="B14" i="69"/>
  <c r="B15" i="69"/>
  <c r="B16" i="69"/>
  <c r="B17" i="69"/>
  <c r="B18" i="69"/>
  <c r="B19" i="69"/>
  <c r="B20" i="69"/>
  <c r="B21" i="69"/>
  <c r="B22" i="69"/>
  <c r="B23" i="69"/>
  <c r="B24" i="69"/>
  <c r="B25" i="69"/>
  <c r="B26" i="69"/>
  <c r="B27" i="69"/>
  <c r="B28" i="69"/>
  <c r="B29" i="69"/>
  <c r="B30" i="69"/>
  <c r="B31" i="69"/>
  <c r="B32" i="69"/>
  <c r="B33" i="69"/>
  <c r="B34" i="69"/>
  <c r="B35" i="69"/>
  <c r="B36" i="69"/>
  <c r="B37" i="69"/>
  <c r="B38" i="69"/>
  <c r="B39" i="69"/>
  <c r="B40" i="69"/>
  <c r="B41" i="69"/>
  <c r="B42" i="69"/>
  <c r="B43" i="69"/>
  <c r="B44" i="69"/>
  <c r="B45" i="69"/>
  <c r="B12" i="68"/>
  <c r="B13" i="68"/>
  <c r="B14" i="68"/>
  <c r="B15" i="68"/>
  <c r="B16" i="68"/>
  <c r="B17" i="68"/>
  <c r="B18" i="68"/>
  <c r="B19" i="68"/>
  <c r="B20" i="68"/>
  <c r="B21" i="68"/>
  <c r="B22" i="68"/>
  <c r="B23" i="68"/>
  <c r="B24" i="68"/>
  <c r="B25" i="68"/>
  <c r="B26" i="68"/>
  <c r="B27" i="68"/>
  <c r="B28" i="68"/>
  <c r="B29" i="68"/>
  <c r="B30" i="68"/>
  <c r="B31" i="68"/>
  <c r="B32" i="68"/>
  <c r="B33" i="68"/>
  <c r="B34" i="68"/>
  <c r="B35" i="68"/>
  <c r="B36" i="68"/>
  <c r="B37" i="68"/>
  <c r="B38" i="68"/>
  <c r="B39" i="68"/>
  <c r="B40" i="68"/>
  <c r="B41" i="68"/>
  <c r="B42" i="68"/>
  <c r="B43" i="68"/>
  <c r="B44" i="68"/>
  <c r="B45" i="68"/>
  <c r="B46" i="68"/>
  <c r="B47" i="68"/>
  <c r="B48" i="68"/>
  <c r="B49" i="68"/>
  <c r="B50" i="68"/>
  <c r="B51" i="68"/>
  <c r="B12" i="67"/>
  <c r="B13" i="67"/>
  <c r="B14" i="67"/>
  <c r="B15" i="67"/>
  <c r="B16" i="67"/>
  <c r="B17" i="67"/>
  <c r="B18" i="67"/>
  <c r="B19" i="67"/>
  <c r="B20" i="67"/>
  <c r="B21" i="67"/>
  <c r="B22" i="67"/>
  <c r="B23" i="67"/>
  <c r="B24" i="67"/>
  <c r="B25" i="67"/>
  <c r="B26" i="67"/>
  <c r="B27" i="67"/>
  <c r="B28" i="67"/>
  <c r="B29" i="67"/>
  <c r="B30" i="67"/>
  <c r="B31" i="67"/>
  <c r="B32" i="67"/>
  <c r="B33" i="67"/>
  <c r="B34" i="67"/>
  <c r="B35" i="67"/>
  <c r="B36" i="67"/>
  <c r="B37" i="67"/>
  <c r="B38" i="67"/>
  <c r="B39" i="67"/>
  <c r="B40" i="67"/>
  <c r="B41" i="67"/>
  <c r="B42" i="67"/>
  <c r="B43" i="67"/>
  <c r="B44" i="67"/>
  <c r="B45" i="67"/>
  <c r="B46" i="67"/>
  <c r="B47" i="67"/>
  <c r="B48" i="67"/>
  <c r="B49" i="67"/>
  <c r="B50" i="67"/>
  <c r="B51" i="67"/>
  <c r="B12" i="66"/>
  <c r="B13" i="66"/>
  <c r="B14" i="66"/>
  <c r="B15" i="66"/>
  <c r="B16" i="66"/>
  <c r="B17" i="66"/>
  <c r="B18" i="66"/>
  <c r="B19" i="66"/>
  <c r="B20" i="66"/>
  <c r="B21" i="66"/>
  <c r="B22" i="66"/>
  <c r="B23" i="66"/>
  <c r="B24" i="66"/>
  <c r="B25" i="66"/>
  <c r="B26" i="66"/>
  <c r="B27" i="66"/>
  <c r="B28" i="66"/>
  <c r="B29" i="66"/>
  <c r="B30" i="66"/>
  <c r="B31" i="66"/>
  <c r="B32" i="66"/>
  <c r="B33" i="66"/>
  <c r="B34" i="66"/>
  <c r="B35" i="66"/>
  <c r="B36" i="66"/>
  <c r="B37" i="66"/>
  <c r="B38" i="66"/>
  <c r="B39" i="66"/>
  <c r="B40" i="66"/>
  <c r="B41" i="66"/>
  <c r="B42" i="66"/>
  <c r="B43" i="66"/>
  <c r="B44" i="66"/>
  <c r="B45" i="66"/>
  <c r="B46" i="66"/>
  <c r="B47" i="66"/>
  <c r="B48" i="66"/>
  <c r="B49" i="66"/>
  <c r="B50" i="66"/>
  <c r="B51" i="66"/>
  <c r="B12" i="65"/>
  <c r="B13" i="65"/>
  <c r="B14" i="65"/>
  <c r="B15" i="65"/>
  <c r="B16" i="65"/>
  <c r="B17" i="65"/>
  <c r="B18" i="65"/>
  <c r="B19" i="65"/>
  <c r="B20" i="65"/>
  <c r="B21" i="65"/>
  <c r="B22" i="65"/>
  <c r="B23" i="65"/>
  <c r="B24" i="65"/>
  <c r="B25" i="65"/>
  <c r="B26" i="65"/>
  <c r="B27" i="65"/>
  <c r="B28" i="65"/>
  <c r="B29" i="65"/>
  <c r="B30" i="65"/>
  <c r="B31" i="65"/>
  <c r="B32" i="65"/>
  <c r="B33" i="65"/>
  <c r="B34" i="65"/>
  <c r="B35" i="65"/>
  <c r="B36" i="65"/>
  <c r="B37" i="65"/>
  <c r="B38" i="65"/>
  <c r="B39" i="65"/>
  <c r="B40" i="65"/>
  <c r="B41" i="65"/>
  <c r="B42" i="65"/>
  <c r="B43" i="65"/>
  <c r="B44" i="65"/>
  <c r="B45" i="65"/>
  <c r="B46" i="65"/>
  <c r="B47" i="65"/>
  <c r="B48" i="65"/>
  <c r="B49" i="65"/>
  <c r="B50" i="65"/>
  <c r="B51" i="65"/>
  <c r="B12" i="64"/>
  <c r="B13" i="64"/>
  <c r="B14" i="64"/>
  <c r="B15" i="64"/>
  <c r="B16" i="64"/>
  <c r="B17" i="64"/>
  <c r="B18" i="64"/>
  <c r="B19" i="64"/>
  <c r="B20" i="64"/>
  <c r="B21" i="64"/>
  <c r="B22" i="64"/>
  <c r="B23" i="64"/>
  <c r="B24" i="64"/>
  <c r="B25" i="64"/>
  <c r="B26" i="64"/>
  <c r="B27" i="64"/>
  <c r="B28" i="64"/>
  <c r="B29" i="64"/>
  <c r="B30" i="64"/>
  <c r="B31" i="64"/>
  <c r="B32" i="64"/>
  <c r="B33" i="64"/>
  <c r="B34" i="64"/>
  <c r="B35" i="64"/>
  <c r="B36" i="64"/>
  <c r="B37" i="64"/>
  <c r="B38" i="64"/>
  <c r="B39" i="64"/>
  <c r="B40" i="64"/>
  <c r="B41" i="64"/>
  <c r="B42" i="64"/>
  <c r="B43" i="64"/>
  <c r="B44" i="64"/>
  <c r="B45" i="64"/>
  <c r="B46" i="64"/>
  <c r="B47" i="64"/>
  <c r="B48" i="64"/>
  <c r="B49" i="64"/>
  <c r="B50" i="64"/>
  <c r="B51" i="64"/>
  <c r="B12" i="63"/>
  <c r="B13" i="63"/>
  <c r="B14" i="63"/>
  <c r="B15" i="63"/>
  <c r="B16" i="63"/>
  <c r="B17" i="63"/>
  <c r="B18" i="63"/>
  <c r="B19" i="63"/>
  <c r="B20" i="63"/>
  <c r="B21" i="63"/>
  <c r="B22" i="63"/>
  <c r="B23" i="63"/>
  <c r="B24" i="63"/>
  <c r="B25" i="63"/>
  <c r="B26" i="63"/>
  <c r="B27" i="63"/>
  <c r="B28" i="63"/>
  <c r="B29" i="63"/>
  <c r="B30" i="63"/>
  <c r="B31" i="63"/>
  <c r="B32" i="63"/>
  <c r="B33" i="63"/>
  <c r="B34" i="63"/>
  <c r="B35" i="63"/>
  <c r="B36" i="63"/>
  <c r="B37" i="63"/>
  <c r="B38" i="63"/>
  <c r="B39" i="63"/>
  <c r="B40" i="63"/>
  <c r="B41" i="63"/>
  <c r="B42" i="63"/>
  <c r="B43" i="63"/>
  <c r="B44" i="63"/>
  <c r="B45" i="63"/>
  <c r="B46" i="63"/>
  <c r="B47" i="63"/>
  <c r="B48" i="63"/>
  <c r="B49" i="63"/>
  <c r="B50" i="63"/>
  <c r="B51" i="63"/>
  <c r="B12" i="62"/>
  <c r="B13" i="62"/>
  <c r="B14" i="62"/>
  <c r="B15" i="62"/>
  <c r="B16" i="62"/>
  <c r="B17" i="62"/>
  <c r="B18" i="62"/>
  <c r="B19" i="62"/>
  <c r="B20" i="62"/>
  <c r="B21" i="62"/>
  <c r="B22" i="62"/>
  <c r="B23" i="62"/>
  <c r="B24" i="62"/>
  <c r="B25" i="62"/>
  <c r="B26" i="62"/>
  <c r="B27" i="62"/>
  <c r="B28" i="62"/>
  <c r="B29" i="62"/>
  <c r="B30" i="62"/>
  <c r="B31" i="62"/>
  <c r="B32" i="62"/>
  <c r="B33" i="62"/>
  <c r="B34" i="62"/>
  <c r="B35" i="62"/>
  <c r="B36" i="62"/>
  <c r="B37" i="62"/>
  <c r="B38" i="62"/>
  <c r="B39" i="62"/>
  <c r="B40" i="62"/>
  <c r="B41" i="62"/>
  <c r="B42" i="62"/>
  <c r="B43" i="62"/>
  <c r="B44" i="62"/>
  <c r="B45" i="62"/>
  <c r="B46" i="62"/>
  <c r="B47" i="62"/>
  <c r="B48" i="62"/>
  <c r="B49" i="62"/>
  <c r="B50" i="62"/>
  <c r="B51" i="62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12" i="60"/>
  <c r="B13" i="60"/>
  <c r="B14" i="60"/>
  <c r="B15" i="60"/>
  <c r="B16" i="60"/>
  <c r="B17" i="60"/>
  <c r="B18" i="60"/>
  <c r="B19" i="60"/>
  <c r="B20" i="60"/>
  <c r="B21" i="60"/>
  <c r="B22" i="60"/>
  <c r="B23" i="60"/>
  <c r="B24" i="60"/>
  <c r="B25" i="60"/>
  <c r="B26" i="60"/>
  <c r="B27" i="60"/>
  <c r="B28" i="60"/>
  <c r="B29" i="60"/>
  <c r="B30" i="60"/>
  <c r="B31" i="60"/>
  <c r="B32" i="60"/>
  <c r="B33" i="60"/>
  <c r="B34" i="60"/>
  <c r="B35" i="60"/>
  <c r="B36" i="60"/>
  <c r="B37" i="60"/>
  <c r="B38" i="60"/>
  <c r="B39" i="60"/>
  <c r="B40" i="60"/>
  <c r="B41" i="60"/>
  <c r="B42" i="60"/>
  <c r="B43" i="60"/>
  <c r="B44" i="60"/>
  <c r="B45" i="60"/>
  <c r="B46" i="60"/>
  <c r="B47" i="60"/>
  <c r="B48" i="60"/>
  <c r="B49" i="60"/>
  <c r="B50" i="60"/>
  <c r="B51" i="60"/>
  <c r="B12" i="59"/>
  <c r="B13" i="59"/>
  <c r="B14" i="59"/>
  <c r="B15" i="59"/>
  <c r="B16" i="59"/>
  <c r="B17" i="59"/>
  <c r="B18" i="59"/>
  <c r="B19" i="59"/>
  <c r="B20" i="59"/>
  <c r="B21" i="59"/>
  <c r="B22" i="59"/>
  <c r="B23" i="59"/>
  <c r="B24" i="59"/>
  <c r="B25" i="59"/>
  <c r="B26" i="59"/>
  <c r="B27" i="59"/>
  <c r="B28" i="59"/>
  <c r="B29" i="59"/>
  <c r="B30" i="59"/>
  <c r="B31" i="59"/>
  <c r="B32" i="59"/>
  <c r="B33" i="59"/>
  <c r="B34" i="59"/>
  <c r="B35" i="59"/>
  <c r="B36" i="59"/>
  <c r="B37" i="59"/>
  <c r="B38" i="59"/>
  <c r="B39" i="59"/>
  <c r="B40" i="59"/>
  <c r="B41" i="59"/>
  <c r="B42" i="59"/>
  <c r="B43" i="59"/>
  <c r="B44" i="59"/>
  <c r="B45" i="59"/>
  <c r="B46" i="59"/>
  <c r="B47" i="59"/>
  <c r="B48" i="59"/>
  <c r="B49" i="59"/>
  <c r="B50" i="59"/>
  <c r="B51" i="59"/>
  <c r="B12" i="58"/>
  <c r="B13" i="58"/>
  <c r="B14" i="58"/>
  <c r="B15" i="58"/>
  <c r="B16" i="58"/>
  <c r="B17" i="58"/>
  <c r="B18" i="58"/>
  <c r="B19" i="58"/>
  <c r="B20" i="58"/>
  <c r="B21" i="58"/>
  <c r="B22" i="58"/>
  <c r="B23" i="58"/>
  <c r="B24" i="58"/>
  <c r="B25" i="58"/>
  <c r="B26" i="58"/>
  <c r="B27" i="58"/>
  <c r="B28" i="58"/>
  <c r="B29" i="58"/>
  <c r="B30" i="58"/>
  <c r="B31" i="58"/>
  <c r="B32" i="58"/>
  <c r="B33" i="58"/>
  <c r="B34" i="58"/>
  <c r="B35" i="58"/>
  <c r="B36" i="58"/>
  <c r="B37" i="58"/>
  <c r="B38" i="58"/>
  <c r="B39" i="58"/>
  <c r="B40" i="58"/>
  <c r="B41" i="58"/>
  <c r="B42" i="58"/>
  <c r="B43" i="58"/>
  <c r="B44" i="58"/>
  <c r="B45" i="58"/>
  <c r="B46" i="58"/>
  <c r="B47" i="58"/>
  <c r="B48" i="58"/>
  <c r="B49" i="58"/>
  <c r="B50" i="58"/>
  <c r="B51" i="58"/>
  <c r="B12" i="57"/>
  <c r="B13" i="57"/>
  <c r="B14" i="57"/>
  <c r="B15" i="57"/>
  <c r="B16" i="57"/>
  <c r="B17" i="57"/>
  <c r="B18" i="57"/>
  <c r="B19" i="57"/>
  <c r="B20" i="57"/>
  <c r="B21" i="57"/>
  <c r="B22" i="57"/>
  <c r="B23" i="57"/>
  <c r="B24" i="57"/>
  <c r="B25" i="57"/>
  <c r="B26" i="57"/>
  <c r="B27" i="57"/>
  <c r="B28" i="57"/>
  <c r="B29" i="57"/>
  <c r="B30" i="57"/>
  <c r="B31" i="57"/>
  <c r="B32" i="57"/>
  <c r="B33" i="57"/>
  <c r="B34" i="57"/>
  <c r="B35" i="57"/>
  <c r="B36" i="57"/>
  <c r="B37" i="57"/>
  <c r="B38" i="57"/>
  <c r="B39" i="57"/>
  <c r="B40" i="57"/>
  <c r="B41" i="57"/>
  <c r="B42" i="57"/>
  <c r="B43" i="57"/>
  <c r="B44" i="57"/>
  <c r="B45" i="57"/>
  <c r="B46" i="57"/>
  <c r="B47" i="57"/>
  <c r="B48" i="57"/>
  <c r="B49" i="57"/>
  <c r="B50" i="57"/>
  <c r="B51" i="57"/>
  <c r="B12" i="56"/>
  <c r="B13" i="56"/>
  <c r="B14" i="56"/>
  <c r="B15" i="56"/>
  <c r="B16" i="56"/>
  <c r="B17" i="56"/>
  <c r="B18" i="56"/>
  <c r="B19" i="56"/>
  <c r="B20" i="56"/>
  <c r="B21" i="56"/>
  <c r="B22" i="56"/>
  <c r="B23" i="56"/>
  <c r="B24" i="56"/>
  <c r="B25" i="56"/>
  <c r="B26" i="56"/>
  <c r="B27" i="56"/>
  <c r="B28" i="56"/>
  <c r="B29" i="56"/>
  <c r="B30" i="56"/>
  <c r="B31" i="56"/>
  <c r="B32" i="56"/>
  <c r="B33" i="56"/>
  <c r="B34" i="56"/>
  <c r="B35" i="56"/>
  <c r="B36" i="56"/>
  <c r="B37" i="56"/>
  <c r="B38" i="56"/>
  <c r="B39" i="56"/>
  <c r="B40" i="56"/>
  <c r="B41" i="56"/>
  <c r="B42" i="56"/>
  <c r="B43" i="56"/>
  <c r="B44" i="56"/>
  <c r="B45" i="56"/>
  <c r="B46" i="56"/>
  <c r="B47" i="56"/>
  <c r="B48" i="56"/>
  <c r="B49" i="56"/>
  <c r="B50" i="56"/>
  <c r="B51" i="56"/>
  <c r="B10" i="54"/>
  <c r="B11" i="54"/>
  <c r="B12" i="54"/>
  <c r="B13" i="54"/>
  <c r="B14" i="54"/>
  <c r="B15" i="54"/>
  <c r="B16" i="54"/>
  <c r="B17" i="54"/>
  <c r="B18" i="54"/>
  <c r="B19" i="54"/>
  <c r="B20" i="54"/>
  <c r="B21" i="54"/>
  <c r="B22" i="54"/>
  <c r="B23" i="54"/>
  <c r="B24" i="54"/>
  <c r="B25" i="54"/>
  <c r="B26" i="54"/>
  <c r="B27" i="54"/>
  <c r="B28" i="54"/>
  <c r="B29" i="54"/>
  <c r="B30" i="54"/>
  <c r="B31" i="54"/>
  <c r="B32" i="54"/>
  <c r="B33" i="54"/>
  <c r="B34" i="54"/>
  <c r="B35" i="54"/>
  <c r="B36" i="54"/>
  <c r="B37" i="54"/>
  <c r="B38" i="54"/>
  <c r="B39" i="54"/>
  <c r="B40" i="54"/>
  <c r="B41" i="54"/>
  <c r="B42" i="54"/>
  <c r="B43" i="54"/>
  <c r="B44" i="54"/>
  <c r="B45" i="54"/>
  <c r="B46" i="54"/>
  <c r="B47" i="54"/>
  <c r="B48" i="54"/>
  <c r="B49" i="54"/>
  <c r="B9" i="71"/>
  <c r="B10" i="71"/>
  <c r="B11" i="71"/>
  <c r="B12" i="71"/>
  <c r="B13" i="71"/>
  <c r="B14" i="71"/>
  <c r="B15" i="71"/>
  <c r="B16" i="71"/>
  <c r="B17" i="71"/>
  <c r="B18" i="71"/>
  <c r="B19" i="71"/>
  <c r="B20" i="71"/>
  <c r="B21" i="71"/>
  <c r="B22" i="71"/>
  <c r="B23" i="71"/>
  <c r="B24" i="71"/>
  <c r="B25" i="71"/>
  <c r="B26" i="71"/>
  <c r="B27" i="71"/>
  <c r="B28" i="71"/>
  <c r="B29" i="71"/>
  <c r="B30" i="71"/>
  <c r="B31" i="71"/>
  <c r="B32" i="71"/>
  <c r="B33" i="71"/>
  <c r="B34" i="71"/>
  <c r="B35" i="71"/>
  <c r="B36" i="71"/>
  <c r="B37" i="71"/>
  <c r="B38" i="71"/>
  <c r="B39" i="71"/>
  <c r="B40" i="71"/>
  <c r="B41" i="71"/>
  <c r="B42" i="71"/>
  <c r="B43" i="71"/>
  <c r="B44" i="71"/>
  <c r="B45" i="71"/>
  <c r="B46" i="71"/>
  <c r="B47" i="71"/>
  <c r="B48" i="71"/>
  <c r="B12" i="53"/>
  <c r="B13" i="53"/>
  <c r="B14" i="53"/>
  <c r="B15" i="53"/>
  <c r="B16" i="53"/>
  <c r="B17" i="53"/>
  <c r="B18" i="53"/>
  <c r="B19" i="53"/>
  <c r="B20" i="53"/>
  <c r="B21" i="53"/>
  <c r="B22" i="53"/>
  <c r="B23" i="53"/>
  <c r="B24" i="53"/>
  <c r="B25" i="53"/>
  <c r="B26" i="53"/>
  <c r="B27" i="53"/>
  <c r="B28" i="53"/>
  <c r="B29" i="53"/>
  <c r="B30" i="53"/>
  <c r="B31" i="53"/>
  <c r="B32" i="53"/>
  <c r="B33" i="53"/>
  <c r="B34" i="53"/>
  <c r="B35" i="53"/>
  <c r="B36" i="53"/>
  <c r="B37" i="53"/>
  <c r="B38" i="53"/>
  <c r="B39" i="53"/>
  <c r="B40" i="53"/>
  <c r="B41" i="53"/>
  <c r="B42" i="53"/>
  <c r="B43" i="53"/>
  <c r="B44" i="53"/>
  <c r="B45" i="53"/>
  <c r="B46" i="53"/>
  <c r="B47" i="53"/>
  <c r="B48" i="53"/>
  <c r="B49" i="53"/>
  <c r="B50" i="53"/>
  <c r="B51" i="53"/>
  <c r="B12" i="52"/>
  <c r="B13" i="52"/>
  <c r="B14" i="52"/>
  <c r="B15" i="52"/>
  <c r="B16" i="52"/>
  <c r="B17" i="52"/>
  <c r="B18" i="52"/>
  <c r="B19" i="52"/>
  <c r="B20" i="52"/>
  <c r="B21" i="52"/>
  <c r="B22" i="52"/>
  <c r="B23" i="52"/>
  <c r="B24" i="52"/>
  <c r="B25" i="52"/>
  <c r="B26" i="52"/>
  <c r="B27" i="52"/>
  <c r="B28" i="52"/>
  <c r="B29" i="52"/>
  <c r="B30" i="52"/>
  <c r="B31" i="52"/>
  <c r="B32" i="52"/>
  <c r="B33" i="52"/>
  <c r="B34" i="52"/>
  <c r="B35" i="52"/>
  <c r="B36" i="52"/>
  <c r="B37" i="52"/>
  <c r="B38" i="52"/>
  <c r="B39" i="52"/>
  <c r="B40" i="52"/>
  <c r="B41" i="52"/>
  <c r="B42" i="52"/>
  <c r="B43" i="52"/>
  <c r="B44" i="52"/>
  <c r="B45" i="52"/>
  <c r="B46" i="52"/>
  <c r="B47" i="52"/>
  <c r="B48" i="52"/>
  <c r="B49" i="52"/>
  <c r="B50" i="52"/>
  <c r="B51" i="52"/>
  <c r="B12" i="51"/>
  <c r="B13" i="51"/>
  <c r="B14" i="51"/>
  <c r="B15" i="51"/>
  <c r="B16" i="51"/>
  <c r="B17" i="51"/>
  <c r="B18" i="51"/>
  <c r="B19" i="51"/>
  <c r="B20" i="51"/>
  <c r="B21" i="51"/>
  <c r="B22" i="51"/>
  <c r="B23" i="51"/>
  <c r="B24" i="51"/>
  <c r="B25" i="51"/>
  <c r="B26" i="51"/>
  <c r="B27" i="51"/>
  <c r="B28" i="51"/>
  <c r="B29" i="51"/>
  <c r="B30" i="51"/>
  <c r="B31" i="51"/>
  <c r="B32" i="51"/>
  <c r="B33" i="51"/>
  <c r="B34" i="51"/>
  <c r="B35" i="51"/>
  <c r="B36" i="51"/>
  <c r="B37" i="51"/>
  <c r="B38" i="51"/>
  <c r="B39" i="51"/>
  <c r="B40" i="51"/>
  <c r="B41" i="51"/>
  <c r="B42" i="51"/>
  <c r="B43" i="51"/>
  <c r="B44" i="51"/>
  <c r="B45" i="51"/>
  <c r="B46" i="51"/>
  <c r="B47" i="51"/>
  <c r="B48" i="51"/>
  <c r="B49" i="51"/>
  <c r="B50" i="51"/>
  <c r="B51" i="51"/>
  <c r="B9" i="50"/>
  <c r="B10" i="50"/>
  <c r="B11" i="50"/>
  <c r="B12" i="50"/>
  <c r="B13" i="50"/>
  <c r="B14" i="50"/>
  <c r="B15" i="50"/>
  <c r="B16" i="50"/>
  <c r="B17" i="50"/>
  <c r="B18" i="50"/>
  <c r="B19" i="50"/>
  <c r="B20" i="50"/>
  <c r="B21" i="50"/>
  <c r="B22" i="50"/>
  <c r="B23" i="50"/>
  <c r="B24" i="50"/>
  <c r="B25" i="50"/>
  <c r="B26" i="50"/>
  <c r="B27" i="50"/>
  <c r="B28" i="50"/>
  <c r="B29" i="50"/>
  <c r="B30" i="50"/>
  <c r="B31" i="50"/>
  <c r="B32" i="50"/>
  <c r="B33" i="50"/>
  <c r="B34" i="50"/>
  <c r="B35" i="50"/>
  <c r="B36" i="50"/>
  <c r="B37" i="50"/>
  <c r="B38" i="50"/>
  <c r="B39" i="50"/>
  <c r="B40" i="50"/>
  <c r="B41" i="50"/>
  <c r="B42" i="50"/>
  <c r="B43" i="50"/>
  <c r="B44" i="50"/>
  <c r="B45" i="50"/>
  <c r="B46" i="50"/>
  <c r="B47" i="50"/>
  <c r="B48" i="50"/>
  <c r="B12" i="49"/>
  <c r="B13" i="49"/>
  <c r="B14" i="49"/>
  <c r="B15" i="49"/>
  <c r="B16" i="49"/>
  <c r="B17" i="49"/>
  <c r="B18" i="49"/>
  <c r="B19" i="49"/>
  <c r="B20" i="49"/>
  <c r="B21" i="49"/>
  <c r="B22" i="49"/>
  <c r="B23" i="49"/>
  <c r="B24" i="49"/>
  <c r="B25" i="49"/>
  <c r="B26" i="49"/>
  <c r="B27" i="49"/>
  <c r="B28" i="49"/>
  <c r="B29" i="49"/>
  <c r="B30" i="49"/>
  <c r="B31" i="49"/>
  <c r="B32" i="49"/>
  <c r="B33" i="49"/>
  <c r="B34" i="49"/>
  <c r="B35" i="49"/>
  <c r="B36" i="49"/>
  <c r="B37" i="49"/>
  <c r="B38" i="49"/>
  <c r="B39" i="49"/>
  <c r="B40" i="49"/>
  <c r="B41" i="49"/>
  <c r="B42" i="49"/>
  <c r="B43" i="49"/>
  <c r="B44" i="49"/>
  <c r="B45" i="49"/>
  <c r="B46" i="49"/>
  <c r="B47" i="49"/>
  <c r="B48" i="49"/>
  <c r="B49" i="49"/>
  <c r="B50" i="49"/>
  <c r="B51" i="49"/>
  <c r="B12" i="48"/>
  <c r="B13" i="48"/>
  <c r="B14" i="48"/>
  <c r="B15" i="48"/>
  <c r="B16" i="48"/>
  <c r="B17" i="48"/>
  <c r="B18" i="48"/>
  <c r="B19" i="48"/>
  <c r="B20" i="48"/>
  <c r="B21" i="48"/>
  <c r="B22" i="48"/>
  <c r="B23" i="48"/>
  <c r="B24" i="48"/>
  <c r="B25" i="48"/>
  <c r="B26" i="48"/>
  <c r="B27" i="48"/>
  <c r="B28" i="48"/>
  <c r="B29" i="48"/>
  <c r="B30" i="48"/>
  <c r="B31" i="48"/>
  <c r="B32" i="48"/>
  <c r="B33" i="48"/>
  <c r="B34" i="48"/>
  <c r="B35" i="48"/>
  <c r="B36" i="48"/>
  <c r="B37" i="48"/>
  <c r="B38" i="48"/>
  <c r="B39" i="48"/>
  <c r="B40" i="48"/>
  <c r="B41" i="48"/>
  <c r="B42" i="48"/>
  <c r="B43" i="48"/>
  <c r="B44" i="48"/>
  <c r="B45" i="48"/>
  <c r="B46" i="48"/>
  <c r="B47" i="48"/>
  <c r="B48" i="48"/>
  <c r="B49" i="48"/>
  <c r="B50" i="48"/>
  <c r="B51" i="48"/>
  <c r="B12" i="47"/>
  <c r="B13" i="47"/>
  <c r="B14" i="47"/>
  <c r="B15" i="47"/>
  <c r="B16" i="47"/>
  <c r="B17" i="47"/>
  <c r="B18" i="47"/>
  <c r="B19" i="47"/>
  <c r="B20" i="47"/>
  <c r="B21" i="47"/>
  <c r="B22" i="47"/>
  <c r="B23" i="47"/>
  <c r="B24" i="47"/>
  <c r="B25" i="47"/>
  <c r="B26" i="47"/>
  <c r="B27" i="47"/>
  <c r="B28" i="47"/>
  <c r="B29" i="47"/>
  <c r="B30" i="47"/>
  <c r="B31" i="47"/>
  <c r="B32" i="47"/>
  <c r="B33" i="47"/>
  <c r="B34" i="47"/>
  <c r="B35" i="47"/>
  <c r="B36" i="47"/>
  <c r="B37" i="47"/>
  <c r="B38" i="47"/>
  <c r="B39" i="47"/>
  <c r="B40" i="47"/>
  <c r="B41" i="47"/>
  <c r="B42" i="47"/>
  <c r="B43" i="47"/>
  <c r="B44" i="47"/>
  <c r="B45" i="47"/>
  <c r="B46" i="47"/>
  <c r="B47" i="47"/>
  <c r="B48" i="47"/>
  <c r="B49" i="47"/>
  <c r="B50" i="47"/>
  <c r="B51" i="47"/>
  <c r="B12" i="46"/>
  <c r="B13" i="46"/>
  <c r="B14" i="46"/>
  <c r="B15" i="46"/>
  <c r="B16" i="46"/>
  <c r="B17" i="46"/>
  <c r="B18" i="46"/>
  <c r="B19" i="46"/>
  <c r="B20" i="46"/>
  <c r="B21" i="46"/>
  <c r="B22" i="46"/>
  <c r="B23" i="46"/>
  <c r="B24" i="46"/>
  <c r="B25" i="46"/>
  <c r="B26" i="46"/>
  <c r="B27" i="46"/>
  <c r="B28" i="46"/>
  <c r="B29" i="46"/>
  <c r="B30" i="46"/>
  <c r="B31" i="46"/>
  <c r="B32" i="46"/>
  <c r="B33" i="46"/>
  <c r="B34" i="46"/>
  <c r="B35" i="46"/>
  <c r="B36" i="46"/>
  <c r="B37" i="46"/>
  <c r="B38" i="46"/>
  <c r="B39" i="46"/>
  <c r="B40" i="46"/>
  <c r="B41" i="46"/>
  <c r="B42" i="46"/>
  <c r="B43" i="46"/>
  <c r="B44" i="46"/>
  <c r="B45" i="46"/>
  <c r="B46" i="46"/>
  <c r="B47" i="46"/>
  <c r="B48" i="46"/>
  <c r="B49" i="46"/>
  <c r="B50" i="46"/>
  <c r="B51" i="46"/>
  <c r="B12" i="45"/>
  <c r="B13" i="45"/>
  <c r="B14" i="45"/>
  <c r="B15" i="45"/>
  <c r="B16" i="45"/>
  <c r="B17" i="45"/>
  <c r="B18" i="45"/>
  <c r="B19" i="45"/>
  <c r="B20" i="45"/>
  <c r="B21" i="45"/>
  <c r="B22" i="45"/>
  <c r="B23" i="45"/>
  <c r="B24" i="45"/>
  <c r="B25" i="45"/>
  <c r="B26" i="45"/>
  <c r="B27" i="45"/>
  <c r="B28" i="45"/>
  <c r="B29" i="45"/>
  <c r="B30" i="45"/>
  <c r="B31" i="45"/>
  <c r="B32" i="45"/>
  <c r="B33" i="45"/>
  <c r="B34" i="45"/>
  <c r="B35" i="45"/>
  <c r="B36" i="45"/>
  <c r="B37" i="45"/>
  <c r="B38" i="45"/>
  <c r="B39" i="45"/>
  <c r="B40" i="45"/>
  <c r="B41" i="45"/>
  <c r="B42" i="45"/>
  <c r="B43" i="45"/>
  <c r="B44" i="45"/>
  <c r="B45" i="45"/>
  <c r="B46" i="45"/>
  <c r="B47" i="45"/>
  <c r="B48" i="45"/>
  <c r="B49" i="45"/>
  <c r="B50" i="45"/>
  <c r="B51" i="45"/>
  <c r="B12" i="44"/>
  <c r="B13" i="44"/>
  <c r="B14" i="44"/>
  <c r="B15" i="44"/>
  <c r="B16" i="44"/>
  <c r="B17" i="44"/>
  <c r="B18" i="44"/>
  <c r="B19" i="44"/>
  <c r="B20" i="44"/>
  <c r="B21" i="44"/>
  <c r="B22" i="44"/>
  <c r="B23" i="44"/>
  <c r="B24" i="44"/>
  <c r="B25" i="44"/>
  <c r="B26" i="44"/>
  <c r="B27" i="44"/>
  <c r="B28" i="44"/>
  <c r="B29" i="44"/>
  <c r="B30" i="44"/>
  <c r="B31" i="44"/>
  <c r="B32" i="44"/>
  <c r="B33" i="44"/>
  <c r="B34" i="44"/>
  <c r="B35" i="44"/>
  <c r="B36" i="44"/>
  <c r="B37" i="44"/>
  <c r="B38" i="44"/>
  <c r="B39" i="44"/>
  <c r="B40" i="44"/>
  <c r="B41" i="44"/>
  <c r="B42" i="44"/>
  <c r="B43" i="44"/>
  <c r="B44" i="44"/>
  <c r="B45" i="44"/>
  <c r="B46" i="44"/>
  <c r="B47" i="44"/>
  <c r="B48" i="44"/>
  <c r="B49" i="44"/>
  <c r="B50" i="44"/>
  <c r="B51" i="44"/>
  <c r="B12" i="43"/>
  <c r="B13" i="43"/>
  <c r="B14" i="43"/>
  <c r="B15" i="43"/>
  <c r="B16" i="43"/>
  <c r="B17" i="43"/>
  <c r="B18" i="43"/>
  <c r="B19" i="43"/>
  <c r="B20" i="43"/>
  <c r="B21" i="43"/>
  <c r="B22" i="43"/>
  <c r="B23" i="43"/>
  <c r="B24" i="43"/>
  <c r="B25" i="43"/>
  <c r="B26" i="43"/>
  <c r="B27" i="43"/>
  <c r="B28" i="43"/>
  <c r="B29" i="43"/>
  <c r="B30" i="43"/>
  <c r="B31" i="43"/>
  <c r="B32" i="43"/>
  <c r="B33" i="43"/>
  <c r="B34" i="43"/>
  <c r="B35" i="43"/>
  <c r="B36" i="43"/>
  <c r="B37" i="43"/>
  <c r="B38" i="43"/>
  <c r="B39" i="43"/>
  <c r="B40" i="43"/>
  <c r="B41" i="43"/>
  <c r="B42" i="43"/>
  <c r="B43" i="43"/>
  <c r="B44" i="43"/>
  <c r="B45" i="43"/>
  <c r="B46" i="43"/>
  <c r="B47" i="43"/>
  <c r="B48" i="43"/>
  <c r="B49" i="43"/>
  <c r="B50" i="43"/>
  <c r="B51" i="43"/>
  <c r="B12" i="42"/>
  <c r="B13" i="42"/>
  <c r="B14" i="42"/>
  <c r="B15" i="42"/>
  <c r="B16" i="42"/>
  <c r="B17" i="42"/>
  <c r="B18" i="42"/>
  <c r="B19" i="42"/>
  <c r="B20" i="42"/>
  <c r="B21" i="42"/>
  <c r="B22" i="42"/>
  <c r="B23" i="42"/>
  <c r="B24" i="42"/>
  <c r="B25" i="42"/>
  <c r="B26" i="42"/>
  <c r="B27" i="42"/>
  <c r="B28" i="42"/>
  <c r="B29" i="42"/>
  <c r="B30" i="42"/>
  <c r="B31" i="42"/>
  <c r="B32" i="42"/>
  <c r="B33" i="42"/>
  <c r="B34" i="42"/>
  <c r="B35" i="42"/>
  <c r="B36" i="42"/>
  <c r="B37" i="42"/>
  <c r="B38" i="42"/>
  <c r="B39" i="42"/>
  <c r="B40" i="42"/>
  <c r="B41" i="42"/>
  <c r="B42" i="42"/>
  <c r="B43" i="42"/>
  <c r="B44" i="42"/>
  <c r="B45" i="42"/>
  <c r="B46" i="42"/>
  <c r="B47" i="42"/>
  <c r="B48" i="42"/>
  <c r="B49" i="42"/>
  <c r="B50" i="42"/>
  <c r="B51" i="42"/>
  <c r="B12" i="41"/>
  <c r="B13" i="41"/>
  <c r="B14" i="41"/>
  <c r="B15" i="41"/>
  <c r="B16" i="41"/>
  <c r="B17" i="41"/>
  <c r="B18" i="41"/>
  <c r="B19" i="41"/>
  <c r="B20" i="41"/>
  <c r="B21" i="41"/>
  <c r="B22" i="41"/>
  <c r="B23" i="41"/>
  <c r="B24" i="41"/>
  <c r="B25" i="41"/>
  <c r="B26" i="41"/>
  <c r="B27" i="41"/>
  <c r="B28" i="41"/>
  <c r="B29" i="41"/>
  <c r="B30" i="41"/>
  <c r="B31" i="41"/>
  <c r="B32" i="41"/>
  <c r="B33" i="41"/>
  <c r="B34" i="41"/>
  <c r="B35" i="41"/>
  <c r="B36" i="41"/>
  <c r="B37" i="41"/>
  <c r="B38" i="41"/>
  <c r="B39" i="41"/>
  <c r="B40" i="41"/>
  <c r="B41" i="41"/>
  <c r="B42" i="41"/>
  <c r="B43" i="41"/>
  <c r="B44" i="41"/>
  <c r="B45" i="41"/>
  <c r="B46" i="41"/>
  <c r="B47" i="41"/>
  <c r="B48" i="41"/>
  <c r="B49" i="41"/>
  <c r="B50" i="41"/>
  <c r="B51" i="41"/>
  <c r="B12" i="40"/>
  <c r="B13" i="40"/>
  <c r="B14" i="40"/>
  <c r="B15" i="40"/>
  <c r="B16" i="40"/>
  <c r="B17" i="40"/>
  <c r="B18" i="40"/>
  <c r="B19" i="40"/>
  <c r="B20" i="40"/>
  <c r="B21" i="40"/>
  <c r="B22" i="40"/>
  <c r="B23" i="40"/>
  <c r="B24" i="40"/>
  <c r="B25" i="40"/>
  <c r="B26" i="40"/>
  <c r="B27" i="40"/>
  <c r="B28" i="40"/>
  <c r="B29" i="40"/>
  <c r="B30" i="40"/>
  <c r="B31" i="40"/>
  <c r="B32" i="40"/>
  <c r="B33" i="40"/>
  <c r="B34" i="40"/>
  <c r="B35" i="40"/>
  <c r="B36" i="40"/>
  <c r="B37" i="40"/>
  <c r="B38" i="40"/>
  <c r="B39" i="40"/>
  <c r="B40" i="40"/>
  <c r="B41" i="40"/>
  <c r="B42" i="40"/>
  <c r="B43" i="40"/>
  <c r="B44" i="40"/>
  <c r="B45" i="40"/>
  <c r="B46" i="40"/>
  <c r="B47" i="40"/>
  <c r="B48" i="40"/>
  <c r="B49" i="40"/>
  <c r="B50" i="40"/>
  <c r="B51" i="40"/>
  <c r="B12" i="39"/>
  <c r="B13" i="39"/>
  <c r="B14" i="39"/>
  <c r="B15" i="39"/>
  <c r="B16" i="39"/>
  <c r="B17" i="39"/>
  <c r="B18" i="39"/>
  <c r="B19" i="39"/>
  <c r="B20" i="39"/>
  <c r="B21" i="39"/>
  <c r="B22" i="39"/>
  <c r="B23" i="39"/>
  <c r="B24" i="39"/>
  <c r="B25" i="39"/>
  <c r="B26" i="39"/>
  <c r="B27" i="39"/>
  <c r="B28" i="39"/>
  <c r="B29" i="39"/>
  <c r="B30" i="39"/>
  <c r="B31" i="39"/>
  <c r="B32" i="39"/>
  <c r="B33" i="39"/>
  <c r="B34" i="39"/>
  <c r="B35" i="39"/>
  <c r="B36" i="39"/>
  <c r="B37" i="39"/>
  <c r="B38" i="39"/>
  <c r="B39" i="39"/>
  <c r="B40" i="39"/>
  <c r="B41" i="39"/>
  <c r="B42" i="39"/>
  <c r="B43" i="39"/>
  <c r="B44" i="39"/>
  <c r="B45" i="39"/>
  <c r="B46" i="39"/>
  <c r="B47" i="39"/>
  <c r="B48" i="39"/>
  <c r="B49" i="39"/>
  <c r="B50" i="39"/>
  <c r="B51" i="39"/>
  <c r="B12" i="38"/>
  <c r="B13" i="38"/>
  <c r="B14" i="38"/>
  <c r="B15" i="38"/>
  <c r="B16" i="38"/>
  <c r="B17" i="38"/>
  <c r="B18" i="38"/>
  <c r="B19" i="38"/>
  <c r="B20" i="38"/>
  <c r="B21" i="38"/>
  <c r="B22" i="38"/>
  <c r="B23" i="38"/>
  <c r="B24" i="38"/>
  <c r="B25" i="38"/>
  <c r="B26" i="38"/>
  <c r="B27" i="38"/>
  <c r="B28" i="38"/>
  <c r="B29" i="38"/>
  <c r="B30" i="38"/>
  <c r="B31" i="38"/>
  <c r="B32" i="38"/>
  <c r="B33" i="38"/>
  <c r="B34" i="38"/>
  <c r="B35" i="38"/>
  <c r="B36" i="38"/>
  <c r="B37" i="38"/>
  <c r="B38" i="38"/>
  <c r="B39" i="38"/>
  <c r="B40" i="38"/>
  <c r="B41" i="38"/>
  <c r="B42" i="38"/>
  <c r="B43" i="38"/>
  <c r="B44" i="38"/>
  <c r="B45" i="38"/>
  <c r="B46" i="38"/>
  <c r="B47" i="38"/>
  <c r="B48" i="38"/>
  <c r="B49" i="38"/>
  <c r="B50" i="38"/>
  <c r="B51" i="38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B30" i="37"/>
  <c r="B31" i="37"/>
  <c r="B32" i="37"/>
  <c r="B33" i="37"/>
  <c r="B34" i="37"/>
  <c r="B35" i="37"/>
  <c r="B36" i="37"/>
  <c r="B37" i="37"/>
  <c r="B38" i="37"/>
  <c r="B39" i="37"/>
  <c r="B40" i="37"/>
  <c r="B41" i="37"/>
  <c r="B42" i="37"/>
  <c r="B43" i="37"/>
  <c r="B44" i="37"/>
  <c r="B45" i="37"/>
  <c r="B46" i="37"/>
  <c r="B47" i="37"/>
  <c r="B48" i="37"/>
  <c r="B49" i="37"/>
  <c r="B50" i="37"/>
  <c r="B51" i="37"/>
  <c r="B12" i="36"/>
  <c r="B13" i="36"/>
  <c r="B14" i="36"/>
  <c r="B15" i="36"/>
  <c r="B16" i="36"/>
  <c r="B17" i="36"/>
  <c r="B18" i="36"/>
  <c r="B19" i="36"/>
  <c r="B20" i="36"/>
  <c r="B21" i="36"/>
  <c r="B22" i="36"/>
  <c r="B23" i="36"/>
  <c r="B24" i="36"/>
  <c r="B25" i="36"/>
  <c r="B26" i="36"/>
  <c r="B27" i="36"/>
  <c r="B28" i="36"/>
  <c r="B29" i="36"/>
  <c r="B30" i="36"/>
  <c r="B31" i="36"/>
  <c r="B32" i="36"/>
  <c r="B33" i="36"/>
  <c r="B34" i="36"/>
  <c r="B35" i="36"/>
  <c r="B36" i="36"/>
  <c r="B37" i="36"/>
  <c r="B38" i="36"/>
  <c r="B39" i="36"/>
  <c r="B40" i="36"/>
  <c r="B41" i="36"/>
  <c r="B42" i="36"/>
  <c r="B43" i="36"/>
  <c r="B44" i="36"/>
  <c r="B45" i="36"/>
  <c r="B46" i="36"/>
  <c r="B47" i="36"/>
  <c r="B48" i="36"/>
  <c r="B49" i="36"/>
  <c r="B50" i="36"/>
  <c r="B51" i="36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12" i="34"/>
  <c r="B13" i="34"/>
  <c r="B14" i="34"/>
  <c r="B15" i="34"/>
  <c r="B16" i="34"/>
  <c r="B17" i="34"/>
  <c r="B18" i="34"/>
  <c r="B19" i="34"/>
  <c r="B20" i="34"/>
  <c r="B21" i="34"/>
  <c r="B22" i="34"/>
  <c r="B23" i="34"/>
  <c r="B24" i="34"/>
  <c r="B25" i="34"/>
  <c r="B26" i="34"/>
  <c r="B27" i="34"/>
  <c r="B28" i="34"/>
  <c r="B29" i="34"/>
  <c r="B30" i="34"/>
  <c r="B31" i="34"/>
  <c r="B32" i="34"/>
  <c r="B33" i="34"/>
  <c r="B34" i="34"/>
  <c r="B35" i="34"/>
  <c r="B36" i="34"/>
  <c r="B37" i="34"/>
  <c r="B38" i="34"/>
  <c r="B39" i="34"/>
  <c r="B40" i="34"/>
  <c r="B41" i="34"/>
  <c r="B42" i="34"/>
  <c r="B43" i="34"/>
  <c r="B44" i="34"/>
  <c r="B45" i="34"/>
  <c r="B46" i="34"/>
  <c r="B47" i="34"/>
  <c r="B48" i="34"/>
  <c r="B49" i="34"/>
  <c r="B50" i="34"/>
  <c r="B51" i="34"/>
  <c r="B12" i="33"/>
  <c r="B13" i="33"/>
  <c r="B14" i="33"/>
  <c r="B15" i="33"/>
  <c r="B16" i="33"/>
  <c r="B17" i="33"/>
  <c r="B18" i="33"/>
  <c r="B19" i="33"/>
  <c r="B20" i="33"/>
  <c r="B21" i="33"/>
  <c r="B22" i="33"/>
  <c r="B23" i="33"/>
  <c r="B24" i="33"/>
  <c r="B25" i="33"/>
  <c r="B26" i="33"/>
  <c r="B27" i="33"/>
  <c r="B28" i="33"/>
  <c r="B29" i="33"/>
  <c r="B30" i="33"/>
  <c r="B31" i="33"/>
  <c r="B32" i="33"/>
  <c r="B33" i="33"/>
  <c r="B34" i="33"/>
  <c r="B35" i="33"/>
  <c r="B36" i="33"/>
  <c r="B37" i="33"/>
  <c r="B38" i="33"/>
  <c r="B39" i="33"/>
  <c r="B40" i="33"/>
  <c r="B41" i="33"/>
  <c r="B42" i="33"/>
  <c r="B43" i="33"/>
  <c r="B44" i="33"/>
  <c r="B45" i="33"/>
  <c r="B46" i="33"/>
  <c r="B47" i="33"/>
  <c r="B48" i="33"/>
  <c r="B49" i="33"/>
  <c r="B50" i="33"/>
  <c r="B51" i="33"/>
  <c r="B12" i="32"/>
  <c r="B13" i="32"/>
  <c r="B14" i="32"/>
  <c r="B15" i="32"/>
  <c r="B16" i="32"/>
  <c r="B17" i="32"/>
  <c r="B18" i="32"/>
  <c r="B19" i="32"/>
  <c r="B20" i="32"/>
  <c r="B21" i="32"/>
  <c r="B22" i="32"/>
  <c r="B23" i="32"/>
  <c r="B24" i="32"/>
  <c r="B25" i="32"/>
  <c r="B26" i="32"/>
  <c r="B27" i="32"/>
  <c r="B28" i="32"/>
  <c r="B29" i="32"/>
  <c r="B30" i="32"/>
  <c r="B31" i="32"/>
  <c r="B32" i="32"/>
  <c r="B33" i="32"/>
  <c r="B34" i="32"/>
  <c r="B35" i="32"/>
  <c r="B36" i="32"/>
  <c r="B37" i="32"/>
  <c r="B38" i="32"/>
  <c r="B39" i="32"/>
  <c r="B40" i="32"/>
  <c r="B41" i="32"/>
  <c r="B42" i="32"/>
  <c r="B43" i="32"/>
  <c r="B44" i="32"/>
  <c r="B45" i="32"/>
  <c r="B46" i="32"/>
  <c r="B47" i="32"/>
  <c r="B48" i="32"/>
  <c r="B49" i="32"/>
  <c r="B50" i="32"/>
  <c r="B51" i="32"/>
  <c r="P49" i="50" l="1"/>
  <c r="N49" i="50"/>
  <c r="L49" i="50"/>
  <c r="J49" i="50"/>
  <c r="H49" i="50"/>
  <c r="F49" i="50"/>
  <c r="D49" i="50"/>
  <c r="O49" i="50"/>
  <c r="M49" i="50"/>
  <c r="K49" i="50"/>
  <c r="I49" i="50"/>
  <c r="G49" i="50"/>
  <c r="E49" i="50"/>
  <c r="J50" i="54"/>
  <c r="H50" i="54"/>
  <c r="F50" i="54"/>
  <c r="D50" i="54"/>
  <c r="I50" i="54"/>
  <c r="G50" i="54"/>
  <c r="E50" i="54"/>
  <c r="C6" i="69"/>
  <c r="D6" i="69"/>
  <c r="C7" i="69"/>
  <c r="D7" i="69"/>
  <c r="C8" i="69"/>
  <c r="D8" i="69"/>
  <c r="C9" i="69"/>
  <c r="D9" i="69"/>
  <c r="C10" i="69"/>
  <c r="D10" i="69"/>
  <c r="C11" i="69"/>
  <c r="D11" i="69"/>
  <c r="C12" i="69"/>
  <c r="D12" i="69"/>
  <c r="C13" i="69"/>
  <c r="D13" i="69"/>
  <c r="C14" i="69"/>
  <c r="D14" i="69"/>
  <c r="C15" i="69"/>
  <c r="D15" i="69"/>
  <c r="C16" i="69"/>
  <c r="D16" i="69"/>
  <c r="C17" i="69"/>
  <c r="D17" i="69"/>
  <c r="C18" i="69"/>
  <c r="D18" i="69"/>
  <c r="C19" i="69"/>
  <c r="D19" i="69"/>
  <c r="C20" i="69"/>
  <c r="D20" i="69"/>
  <c r="C21" i="69"/>
  <c r="D21" i="69"/>
  <c r="C22" i="69"/>
  <c r="D22" i="69"/>
  <c r="C23" i="69"/>
  <c r="D23" i="69"/>
  <c r="C24" i="69"/>
  <c r="D24" i="69"/>
  <c r="C25" i="69"/>
  <c r="D25" i="69"/>
  <c r="C26" i="69"/>
  <c r="D26" i="69"/>
  <c r="C27" i="69"/>
  <c r="D27" i="69"/>
  <c r="C28" i="69"/>
  <c r="D28" i="69"/>
  <c r="C29" i="69"/>
  <c r="D29" i="69"/>
  <c r="C30" i="69"/>
  <c r="D30" i="69"/>
  <c r="C31" i="69"/>
  <c r="D31" i="69"/>
  <c r="C32" i="69"/>
  <c r="D32" i="69"/>
  <c r="C33" i="69"/>
  <c r="D33" i="69"/>
  <c r="C34" i="69"/>
  <c r="D34" i="69"/>
  <c r="C35" i="69"/>
  <c r="D35" i="69"/>
  <c r="C36" i="69"/>
  <c r="D36" i="69"/>
  <c r="C37" i="69"/>
  <c r="D37" i="69"/>
  <c r="C38" i="69"/>
  <c r="D38" i="69"/>
  <c r="C39" i="69"/>
  <c r="D39" i="69"/>
  <c r="C40" i="69"/>
  <c r="D40" i="69"/>
  <c r="C41" i="69"/>
  <c r="D41" i="69"/>
  <c r="C42" i="69"/>
  <c r="D42" i="69"/>
  <c r="C43" i="69"/>
  <c r="D43" i="69"/>
  <c r="C44" i="69"/>
  <c r="D44" i="69"/>
  <c r="C45" i="69"/>
  <c r="D45" i="69"/>
  <c r="M50" i="68"/>
  <c r="N50" i="68" s="1"/>
  <c r="O50" i="68" s="1"/>
  <c r="M49" i="68"/>
  <c r="N49" i="68" s="1"/>
  <c r="O49" i="68" s="1"/>
  <c r="M48" i="68"/>
  <c r="N48" i="68" s="1"/>
  <c r="O48" i="68" s="1"/>
  <c r="M47" i="68"/>
  <c r="N47" i="68" s="1"/>
  <c r="O47" i="68" s="1"/>
  <c r="I52" i="67"/>
  <c r="J52" i="67" s="1"/>
  <c r="G52" i="67"/>
  <c r="H52" i="67" s="1"/>
  <c r="E52" i="67"/>
  <c r="F52" i="67" s="1"/>
  <c r="C52" i="67"/>
  <c r="M51" i="67"/>
  <c r="J51" i="67"/>
  <c r="H51" i="67"/>
  <c r="F51" i="67"/>
  <c r="D51" i="67"/>
  <c r="M50" i="67"/>
  <c r="J50" i="67"/>
  <c r="H50" i="67"/>
  <c r="F50" i="67"/>
  <c r="D50" i="67"/>
  <c r="M49" i="67"/>
  <c r="J49" i="67"/>
  <c r="H49" i="67"/>
  <c r="F49" i="67"/>
  <c r="D49" i="67"/>
  <c r="M48" i="67"/>
  <c r="J48" i="67"/>
  <c r="H48" i="67"/>
  <c r="F48" i="67"/>
  <c r="D48" i="67"/>
  <c r="M47" i="67"/>
  <c r="J47" i="67"/>
  <c r="H47" i="67"/>
  <c r="F47" i="67"/>
  <c r="D47" i="67"/>
  <c r="M46" i="67"/>
  <c r="J46" i="67"/>
  <c r="H46" i="67"/>
  <c r="F46" i="67"/>
  <c r="D46" i="67"/>
  <c r="M45" i="67"/>
  <c r="J45" i="67"/>
  <c r="H45" i="67"/>
  <c r="F45" i="67"/>
  <c r="D45" i="67"/>
  <c r="M44" i="67"/>
  <c r="J44" i="67"/>
  <c r="H44" i="67"/>
  <c r="F44" i="67"/>
  <c r="D44" i="67"/>
  <c r="M43" i="67"/>
  <c r="J43" i="67"/>
  <c r="H43" i="67"/>
  <c r="F43" i="67"/>
  <c r="D43" i="67"/>
  <c r="M42" i="67"/>
  <c r="J42" i="67"/>
  <c r="H42" i="67"/>
  <c r="F42" i="67"/>
  <c r="D42" i="67"/>
  <c r="M41" i="67"/>
  <c r="J41" i="67"/>
  <c r="H41" i="67"/>
  <c r="F41" i="67"/>
  <c r="D41" i="67"/>
  <c r="M40" i="67"/>
  <c r="J40" i="67"/>
  <c r="H40" i="67"/>
  <c r="F40" i="67"/>
  <c r="D40" i="67"/>
  <c r="M39" i="67"/>
  <c r="J39" i="67"/>
  <c r="H39" i="67"/>
  <c r="F39" i="67"/>
  <c r="D39" i="67"/>
  <c r="M38" i="67"/>
  <c r="J38" i="67"/>
  <c r="H38" i="67"/>
  <c r="F38" i="67"/>
  <c r="D38" i="67"/>
  <c r="M37" i="67"/>
  <c r="J37" i="67"/>
  <c r="H37" i="67"/>
  <c r="F37" i="67"/>
  <c r="D37" i="67"/>
  <c r="M36" i="67"/>
  <c r="J36" i="67"/>
  <c r="H36" i="67"/>
  <c r="F36" i="67"/>
  <c r="D36" i="67"/>
  <c r="M35" i="67"/>
  <c r="J35" i="67"/>
  <c r="H35" i="67"/>
  <c r="F35" i="67"/>
  <c r="D35" i="67"/>
  <c r="M34" i="67"/>
  <c r="J34" i="67"/>
  <c r="H34" i="67"/>
  <c r="F34" i="67"/>
  <c r="D34" i="67"/>
  <c r="M33" i="67"/>
  <c r="J33" i="67"/>
  <c r="H33" i="67"/>
  <c r="F33" i="67"/>
  <c r="D33" i="67"/>
  <c r="M32" i="67"/>
  <c r="J32" i="67"/>
  <c r="H32" i="67"/>
  <c r="F32" i="67"/>
  <c r="D32" i="67"/>
  <c r="M31" i="67"/>
  <c r="J31" i="67"/>
  <c r="H31" i="67"/>
  <c r="F31" i="67"/>
  <c r="D31" i="67"/>
  <c r="M30" i="67"/>
  <c r="J30" i="67"/>
  <c r="H30" i="67"/>
  <c r="F30" i="67"/>
  <c r="D30" i="67"/>
  <c r="M29" i="67"/>
  <c r="J29" i="67"/>
  <c r="H29" i="67"/>
  <c r="F29" i="67"/>
  <c r="D29" i="67"/>
  <c r="M28" i="67"/>
  <c r="J28" i="67"/>
  <c r="H28" i="67"/>
  <c r="F28" i="67"/>
  <c r="D28" i="67"/>
  <c r="M27" i="67"/>
  <c r="J27" i="67"/>
  <c r="H27" i="67"/>
  <c r="F27" i="67"/>
  <c r="D27" i="67"/>
  <c r="M26" i="67"/>
  <c r="J26" i="67"/>
  <c r="H26" i="67"/>
  <c r="F26" i="67"/>
  <c r="D26" i="67"/>
  <c r="M25" i="67"/>
  <c r="J25" i="67"/>
  <c r="H25" i="67"/>
  <c r="F25" i="67"/>
  <c r="D25" i="67"/>
  <c r="M24" i="67"/>
  <c r="J24" i="67"/>
  <c r="H24" i="67"/>
  <c r="F24" i="67"/>
  <c r="D24" i="67"/>
  <c r="M23" i="67"/>
  <c r="J23" i="67"/>
  <c r="H23" i="67"/>
  <c r="F23" i="67"/>
  <c r="D23" i="67"/>
  <c r="M22" i="67"/>
  <c r="J22" i="67"/>
  <c r="H22" i="67"/>
  <c r="F22" i="67"/>
  <c r="D22" i="67"/>
  <c r="M21" i="67"/>
  <c r="J21" i="67"/>
  <c r="H21" i="67"/>
  <c r="F21" i="67"/>
  <c r="D21" i="67"/>
  <c r="M20" i="67"/>
  <c r="J20" i="67"/>
  <c r="H20" i="67"/>
  <c r="F20" i="67"/>
  <c r="D20" i="67"/>
  <c r="M19" i="67"/>
  <c r="J19" i="67"/>
  <c r="H19" i="67"/>
  <c r="F19" i="67"/>
  <c r="D19" i="67"/>
  <c r="M18" i="67"/>
  <c r="J18" i="67"/>
  <c r="H18" i="67"/>
  <c r="F18" i="67"/>
  <c r="D18" i="67"/>
  <c r="M17" i="67"/>
  <c r="J17" i="67"/>
  <c r="H17" i="67"/>
  <c r="F17" i="67"/>
  <c r="D17" i="67"/>
  <c r="M16" i="67"/>
  <c r="J16" i="67"/>
  <c r="H16" i="67"/>
  <c r="F16" i="67"/>
  <c r="D16" i="67"/>
  <c r="M15" i="67"/>
  <c r="J15" i="67"/>
  <c r="H15" i="67"/>
  <c r="F15" i="67"/>
  <c r="D15" i="67"/>
  <c r="M14" i="67"/>
  <c r="J14" i="67"/>
  <c r="H14" i="67"/>
  <c r="F14" i="67"/>
  <c r="D14" i="67"/>
  <c r="M13" i="67"/>
  <c r="J13" i="67"/>
  <c r="H13" i="67"/>
  <c r="F13" i="67"/>
  <c r="D13" i="67"/>
  <c r="M12" i="67"/>
  <c r="J12" i="67"/>
  <c r="H12" i="67"/>
  <c r="F12" i="67"/>
  <c r="D12" i="67"/>
  <c r="I52" i="66"/>
  <c r="J52" i="66" s="1"/>
  <c r="G52" i="66"/>
  <c r="H52" i="66" s="1"/>
  <c r="E52" i="66"/>
  <c r="F52" i="66" s="1"/>
  <c r="C52" i="66"/>
  <c r="L51" i="66"/>
  <c r="M51" i="66" s="1"/>
  <c r="K51" i="66"/>
  <c r="J51" i="66"/>
  <c r="H51" i="66"/>
  <c r="F51" i="66"/>
  <c r="D51" i="66"/>
  <c r="K50" i="66"/>
  <c r="L50" i="66" s="1"/>
  <c r="M50" i="66" s="1"/>
  <c r="J50" i="66"/>
  <c r="H50" i="66"/>
  <c r="F50" i="66"/>
  <c r="D50" i="66"/>
  <c r="L49" i="66"/>
  <c r="M49" i="66" s="1"/>
  <c r="K49" i="66"/>
  <c r="J49" i="66"/>
  <c r="H49" i="66"/>
  <c r="F49" i="66"/>
  <c r="D49" i="66"/>
  <c r="K48" i="66"/>
  <c r="L48" i="66" s="1"/>
  <c r="M48" i="66" s="1"/>
  <c r="J48" i="66"/>
  <c r="H48" i="66"/>
  <c r="F48" i="66"/>
  <c r="D48" i="66"/>
  <c r="L47" i="66"/>
  <c r="M47" i="66" s="1"/>
  <c r="K47" i="66"/>
  <c r="J47" i="66"/>
  <c r="H47" i="66"/>
  <c r="F47" i="66"/>
  <c r="D47" i="66"/>
  <c r="K46" i="66"/>
  <c r="L46" i="66" s="1"/>
  <c r="M46" i="66" s="1"/>
  <c r="J46" i="66"/>
  <c r="H46" i="66"/>
  <c r="F46" i="66"/>
  <c r="D46" i="66"/>
  <c r="L45" i="66"/>
  <c r="M45" i="66" s="1"/>
  <c r="K45" i="66"/>
  <c r="J45" i="66"/>
  <c r="H45" i="66"/>
  <c r="F45" i="66"/>
  <c r="D45" i="66"/>
  <c r="K44" i="66"/>
  <c r="L44" i="66" s="1"/>
  <c r="M44" i="66" s="1"/>
  <c r="J44" i="66"/>
  <c r="H44" i="66"/>
  <c r="F44" i="66"/>
  <c r="D44" i="66"/>
  <c r="L43" i="66"/>
  <c r="M43" i="66" s="1"/>
  <c r="K43" i="66"/>
  <c r="J43" i="66"/>
  <c r="H43" i="66"/>
  <c r="F43" i="66"/>
  <c r="D43" i="66"/>
  <c r="K42" i="66"/>
  <c r="L42" i="66" s="1"/>
  <c r="M42" i="66" s="1"/>
  <c r="J42" i="66"/>
  <c r="H42" i="66"/>
  <c r="F42" i="66"/>
  <c r="D42" i="66"/>
  <c r="L41" i="66"/>
  <c r="M41" i="66" s="1"/>
  <c r="K41" i="66"/>
  <c r="J41" i="66"/>
  <c r="H41" i="66"/>
  <c r="F41" i="66"/>
  <c r="D41" i="66"/>
  <c r="K40" i="66"/>
  <c r="L40" i="66" s="1"/>
  <c r="M40" i="66" s="1"/>
  <c r="J40" i="66"/>
  <c r="H40" i="66"/>
  <c r="F40" i="66"/>
  <c r="D40" i="66"/>
  <c r="L39" i="66"/>
  <c r="M39" i="66" s="1"/>
  <c r="K39" i="66"/>
  <c r="J39" i="66"/>
  <c r="H39" i="66"/>
  <c r="F39" i="66"/>
  <c r="D39" i="66"/>
  <c r="K38" i="66"/>
  <c r="L38" i="66" s="1"/>
  <c r="M38" i="66" s="1"/>
  <c r="J38" i="66"/>
  <c r="H38" i="66"/>
  <c r="F38" i="66"/>
  <c r="D38" i="66"/>
  <c r="L37" i="66"/>
  <c r="M37" i="66" s="1"/>
  <c r="K37" i="66"/>
  <c r="J37" i="66"/>
  <c r="H37" i="66"/>
  <c r="F37" i="66"/>
  <c r="D37" i="66"/>
  <c r="K36" i="66"/>
  <c r="L36" i="66" s="1"/>
  <c r="M36" i="66" s="1"/>
  <c r="J36" i="66"/>
  <c r="H36" i="66"/>
  <c r="F36" i="66"/>
  <c r="D36" i="66"/>
  <c r="L35" i="66"/>
  <c r="M35" i="66" s="1"/>
  <c r="K35" i="66"/>
  <c r="J35" i="66"/>
  <c r="H35" i="66"/>
  <c r="F35" i="66"/>
  <c r="D35" i="66"/>
  <c r="K34" i="66"/>
  <c r="L34" i="66" s="1"/>
  <c r="M34" i="66" s="1"/>
  <c r="J34" i="66"/>
  <c r="H34" i="66"/>
  <c r="F34" i="66"/>
  <c r="D34" i="66"/>
  <c r="L33" i="66"/>
  <c r="M33" i="66" s="1"/>
  <c r="K33" i="66"/>
  <c r="J33" i="66"/>
  <c r="H33" i="66"/>
  <c r="F33" i="66"/>
  <c r="D33" i="66"/>
  <c r="K32" i="66"/>
  <c r="L32" i="66" s="1"/>
  <c r="M32" i="66" s="1"/>
  <c r="J32" i="66"/>
  <c r="H32" i="66"/>
  <c r="F32" i="66"/>
  <c r="D32" i="66"/>
  <c r="L31" i="66"/>
  <c r="M31" i="66" s="1"/>
  <c r="K31" i="66"/>
  <c r="J31" i="66"/>
  <c r="H31" i="66"/>
  <c r="F31" i="66"/>
  <c r="D31" i="66"/>
  <c r="K30" i="66"/>
  <c r="L30" i="66" s="1"/>
  <c r="M30" i="66" s="1"/>
  <c r="J30" i="66"/>
  <c r="H30" i="66"/>
  <c r="F30" i="66"/>
  <c r="D30" i="66"/>
  <c r="L29" i="66"/>
  <c r="M29" i="66" s="1"/>
  <c r="K29" i="66"/>
  <c r="J29" i="66"/>
  <c r="H29" i="66"/>
  <c r="F29" i="66"/>
  <c r="D29" i="66"/>
  <c r="K28" i="66"/>
  <c r="L28" i="66" s="1"/>
  <c r="M28" i="66" s="1"/>
  <c r="J28" i="66"/>
  <c r="H28" i="66"/>
  <c r="F28" i="66"/>
  <c r="D28" i="66"/>
  <c r="L27" i="66"/>
  <c r="M27" i="66" s="1"/>
  <c r="K27" i="66"/>
  <c r="J27" i="66"/>
  <c r="H27" i="66"/>
  <c r="F27" i="66"/>
  <c r="D27" i="66"/>
  <c r="K26" i="66"/>
  <c r="L26" i="66" s="1"/>
  <c r="M26" i="66" s="1"/>
  <c r="J26" i="66"/>
  <c r="H26" i="66"/>
  <c r="F26" i="66"/>
  <c r="D26" i="66"/>
  <c r="L25" i="66"/>
  <c r="M25" i="66" s="1"/>
  <c r="K25" i="66"/>
  <c r="J25" i="66"/>
  <c r="H25" i="66"/>
  <c r="F25" i="66"/>
  <c r="D25" i="66"/>
  <c r="K24" i="66"/>
  <c r="L24" i="66" s="1"/>
  <c r="M24" i="66" s="1"/>
  <c r="J24" i="66"/>
  <c r="H24" i="66"/>
  <c r="F24" i="66"/>
  <c r="D24" i="66"/>
  <c r="L23" i="66"/>
  <c r="M23" i="66" s="1"/>
  <c r="K23" i="66"/>
  <c r="J23" i="66"/>
  <c r="H23" i="66"/>
  <c r="F23" i="66"/>
  <c r="D23" i="66"/>
  <c r="K22" i="66"/>
  <c r="L22" i="66" s="1"/>
  <c r="M22" i="66" s="1"/>
  <c r="J22" i="66"/>
  <c r="H22" i="66"/>
  <c r="F22" i="66"/>
  <c r="D22" i="66"/>
  <c r="L21" i="66"/>
  <c r="M21" i="66" s="1"/>
  <c r="K21" i="66"/>
  <c r="J21" i="66"/>
  <c r="H21" i="66"/>
  <c r="F21" i="66"/>
  <c r="D21" i="66"/>
  <c r="K20" i="66"/>
  <c r="L20" i="66" s="1"/>
  <c r="M20" i="66" s="1"/>
  <c r="J20" i="66"/>
  <c r="H20" i="66"/>
  <c r="F20" i="66"/>
  <c r="D20" i="66"/>
  <c r="L19" i="66"/>
  <c r="M19" i="66" s="1"/>
  <c r="K19" i="66"/>
  <c r="J19" i="66"/>
  <c r="H19" i="66"/>
  <c r="F19" i="66"/>
  <c r="D19" i="66"/>
  <c r="K18" i="66"/>
  <c r="L18" i="66" s="1"/>
  <c r="M18" i="66" s="1"/>
  <c r="J18" i="66"/>
  <c r="H18" i="66"/>
  <c r="F18" i="66"/>
  <c r="D18" i="66"/>
  <c r="L17" i="66"/>
  <c r="M17" i="66" s="1"/>
  <c r="K17" i="66"/>
  <c r="J17" i="66"/>
  <c r="H17" i="66"/>
  <c r="F17" i="66"/>
  <c r="D17" i="66"/>
  <c r="K16" i="66"/>
  <c r="L16" i="66" s="1"/>
  <c r="M16" i="66" s="1"/>
  <c r="J16" i="66"/>
  <c r="H16" i="66"/>
  <c r="F16" i="66"/>
  <c r="D16" i="66"/>
  <c r="L15" i="66"/>
  <c r="M15" i="66" s="1"/>
  <c r="K15" i="66"/>
  <c r="J15" i="66"/>
  <c r="H15" i="66"/>
  <c r="F15" i="66"/>
  <c r="D15" i="66"/>
  <c r="K14" i="66"/>
  <c r="L14" i="66" s="1"/>
  <c r="M14" i="66" s="1"/>
  <c r="J14" i="66"/>
  <c r="H14" i="66"/>
  <c r="F14" i="66"/>
  <c r="D14" i="66"/>
  <c r="L13" i="66"/>
  <c r="M13" i="66" s="1"/>
  <c r="K13" i="66"/>
  <c r="J13" i="66"/>
  <c r="H13" i="66"/>
  <c r="F13" i="66"/>
  <c r="D13" i="66"/>
  <c r="K12" i="66"/>
  <c r="L12" i="66" s="1"/>
  <c r="M12" i="66" s="1"/>
  <c r="J12" i="66"/>
  <c r="H12" i="66"/>
  <c r="F12" i="66"/>
  <c r="D12" i="66"/>
  <c r="I52" i="65"/>
  <c r="J52" i="65" s="1"/>
  <c r="G52" i="65"/>
  <c r="H52" i="65" s="1"/>
  <c r="E52" i="65"/>
  <c r="F52" i="65" s="1"/>
  <c r="C52" i="65"/>
  <c r="L51" i="65"/>
  <c r="M51" i="65" s="1"/>
  <c r="K51" i="65"/>
  <c r="J51" i="65"/>
  <c r="H51" i="65"/>
  <c r="F51" i="65"/>
  <c r="D51" i="65"/>
  <c r="K50" i="65"/>
  <c r="L50" i="65" s="1"/>
  <c r="M50" i="65" s="1"/>
  <c r="J50" i="65"/>
  <c r="H50" i="65"/>
  <c r="F50" i="65"/>
  <c r="D50" i="65"/>
  <c r="L49" i="65"/>
  <c r="M49" i="65" s="1"/>
  <c r="K49" i="65"/>
  <c r="J49" i="65"/>
  <c r="H49" i="65"/>
  <c r="F49" i="65"/>
  <c r="D49" i="65"/>
  <c r="K48" i="65"/>
  <c r="L48" i="65" s="1"/>
  <c r="M48" i="65" s="1"/>
  <c r="J48" i="65"/>
  <c r="H48" i="65"/>
  <c r="F48" i="65"/>
  <c r="D48" i="65"/>
  <c r="L47" i="65"/>
  <c r="M47" i="65" s="1"/>
  <c r="K47" i="65"/>
  <c r="J47" i="65"/>
  <c r="H47" i="65"/>
  <c r="F47" i="65"/>
  <c r="D47" i="65"/>
  <c r="K46" i="65"/>
  <c r="L46" i="65" s="1"/>
  <c r="M46" i="65" s="1"/>
  <c r="J46" i="65"/>
  <c r="H46" i="65"/>
  <c r="F46" i="65"/>
  <c r="D46" i="65"/>
  <c r="L45" i="65"/>
  <c r="M45" i="65" s="1"/>
  <c r="K45" i="65"/>
  <c r="J45" i="65"/>
  <c r="H45" i="65"/>
  <c r="F45" i="65"/>
  <c r="D45" i="65"/>
  <c r="K44" i="65"/>
  <c r="L44" i="65" s="1"/>
  <c r="M44" i="65" s="1"/>
  <c r="J44" i="65"/>
  <c r="H44" i="65"/>
  <c r="F44" i="65"/>
  <c r="D44" i="65"/>
  <c r="L43" i="65"/>
  <c r="M43" i="65" s="1"/>
  <c r="K43" i="65"/>
  <c r="J43" i="65"/>
  <c r="H43" i="65"/>
  <c r="F43" i="65"/>
  <c r="D43" i="65"/>
  <c r="K42" i="65"/>
  <c r="L42" i="65" s="1"/>
  <c r="M42" i="65" s="1"/>
  <c r="J42" i="65"/>
  <c r="H42" i="65"/>
  <c r="F42" i="65"/>
  <c r="D42" i="65"/>
  <c r="L41" i="65"/>
  <c r="M41" i="65" s="1"/>
  <c r="K41" i="65"/>
  <c r="J41" i="65"/>
  <c r="H41" i="65"/>
  <c r="F41" i="65"/>
  <c r="D41" i="65"/>
  <c r="K40" i="65"/>
  <c r="L40" i="65" s="1"/>
  <c r="M40" i="65" s="1"/>
  <c r="J40" i="65"/>
  <c r="H40" i="65"/>
  <c r="F40" i="65"/>
  <c r="D40" i="65"/>
  <c r="L39" i="65"/>
  <c r="M39" i="65" s="1"/>
  <c r="K39" i="65"/>
  <c r="J39" i="65"/>
  <c r="H39" i="65"/>
  <c r="F39" i="65"/>
  <c r="D39" i="65"/>
  <c r="K38" i="65"/>
  <c r="L38" i="65" s="1"/>
  <c r="M38" i="65" s="1"/>
  <c r="J38" i="65"/>
  <c r="H38" i="65"/>
  <c r="F38" i="65"/>
  <c r="D38" i="65"/>
  <c r="L37" i="65"/>
  <c r="M37" i="65" s="1"/>
  <c r="K37" i="65"/>
  <c r="J37" i="65"/>
  <c r="H37" i="65"/>
  <c r="F37" i="65"/>
  <c r="D37" i="65"/>
  <c r="K36" i="65"/>
  <c r="L36" i="65" s="1"/>
  <c r="M36" i="65" s="1"/>
  <c r="J36" i="65"/>
  <c r="H36" i="65"/>
  <c r="F36" i="65"/>
  <c r="D36" i="65"/>
  <c r="L35" i="65"/>
  <c r="M35" i="65" s="1"/>
  <c r="K35" i="65"/>
  <c r="J35" i="65"/>
  <c r="H35" i="65"/>
  <c r="F35" i="65"/>
  <c r="D35" i="65"/>
  <c r="K34" i="65"/>
  <c r="L34" i="65" s="1"/>
  <c r="M34" i="65" s="1"/>
  <c r="J34" i="65"/>
  <c r="H34" i="65"/>
  <c r="F34" i="65"/>
  <c r="D34" i="65"/>
  <c r="L33" i="65"/>
  <c r="M33" i="65" s="1"/>
  <c r="K33" i="65"/>
  <c r="J33" i="65"/>
  <c r="H33" i="65"/>
  <c r="F33" i="65"/>
  <c r="D33" i="65"/>
  <c r="K32" i="65"/>
  <c r="L32" i="65" s="1"/>
  <c r="M32" i="65" s="1"/>
  <c r="J32" i="65"/>
  <c r="H32" i="65"/>
  <c r="F32" i="65"/>
  <c r="D32" i="65"/>
  <c r="L31" i="65"/>
  <c r="M31" i="65" s="1"/>
  <c r="K31" i="65"/>
  <c r="J31" i="65"/>
  <c r="H31" i="65"/>
  <c r="F31" i="65"/>
  <c r="D31" i="65"/>
  <c r="K30" i="65"/>
  <c r="L30" i="65" s="1"/>
  <c r="M30" i="65" s="1"/>
  <c r="J30" i="65"/>
  <c r="H30" i="65"/>
  <c r="F30" i="65"/>
  <c r="D30" i="65"/>
  <c r="L29" i="65"/>
  <c r="M29" i="65" s="1"/>
  <c r="K29" i="65"/>
  <c r="J29" i="65"/>
  <c r="H29" i="65"/>
  <c r="F29" i="65"/>
  <c r="D29" i="65"/>
  <c r="K28" i="65"/>
  <c r="L28" i="65" s="1"/>
  <c r="M28" i="65" s="1"/>
  <c r="J28" i="65"/>
  <c r="H28" i="65"/>
  <c r="F28" i="65"/>
  <c r="D28" i="65"/>
  <c r="L27" i="65"/>
  <c r="M27" i="65" s="1"/>
  <c r="K27" i="65"/>
  <c r="J27" i="65"/>
  <c r="H27" i="65"/>
  <c r="F27" i="65"/>
  <c r="D27" i="65"/>
  <c r="K26" i="65"/>
  <c r="L26" i="65" s="1"/>
  <c r="M26" i="65" s="1"/>
  <c r="J26" i="65"/>
  <c r="H26" i="65"/>
  <c r="F26" i="65"/>
  <c r="D26" i="65"/>
  <c r="L25" i="65"/>
  <c r="M25" i="65" s="1"/>
  <c r="K25" i="65"/>
  <c r="J25" i="65"/>
  <c r="H25" i="65"/>
  <c r="F25" i="65"/>
  <c r="D25" i="65"/>
  <c r="K24" i="65"/>
  <c r="L24" i="65" s="1"/>
  <c r="M24" i="65" s="1"/>
  <c r="J24" i="65"/>
  <c r="H24" i="65"/>
  <c r="F24" i="65"/>
  <c r="D24" i="65"/>
  <c r="L23" i="65"/>
  <c r="M23" i="65" s="1"/>
  <c r="K23" i="65"/>
  <c r="J23" i="65"/>
  <c r="H23" i="65"/>
  <c r="F23" i="65"/>
  <c r="D23" i="65"/>
  <c r="K22" i="65"/>
  <c r="L22" i="65" s="1"/>
  <c r="M22" i="65" s="1"/>
  <c r="J22" i="65"/>
  <c r="H22" i="65"/>
  <c r="F22" i="65"/>
  <c r="D22" i="65"/>
  <c r="L21" i="65"/>
  <c r="M21" i="65" s="1"/>
  <c r="K21" i="65"/>
  <c r="J21" i="65"/>
  <c r="H21" i="65"/>
  <c r="F21" i="65"/>
  <c r="D21" i="65"/>
  <c r="K20" i="65"/>
  <c r="L20" i="65" s="1"/>
  <c r="M20" i="65" s="1"/>
  <c r="J20" i="65"/>
  <c r="H20" i="65"/>
  <c r="F20" i="65"/>
  <c r="D20" i="65"/>
  <c r="L19" i="65"/>
  <c r="M19" i="65" s="1"/>
  <c r="K19" i="65"/>
  <c r="J19" i="65"/>
  <c r="H19" i="65"/>
  <c r="F19" i="65"/>
  <c r="D19" i="65"/>
  <c r="K18" i="65"/>
  <c r="L18" i="65" s="1"/>
  <c r="M18" i="65" s="1"/>
  <c r="J18" i="65"/>
  <c r="H18" i="65"/>
  <c r="F18" i="65"/>
  <c r="D18" i="65"/>
  <c r="L17" i="65"/>
  <c r="M17" i="65" s="1"/>
  <c r="K17" i="65"/>
  <c r="J17" i="65"/>
  <c r="H17" i="65"/>
  <c r="F17" i="65"/>
  <c r="D17" i="65"/>
  <c r="K16" i="65"/>
  <c r="L16" i="65" s="1"/>
  <c r="M16" i="65" s="1"/>
  <c r="J16" i="65"/>
  <c r="H16" i="65"/>
  <c r="F16" i="65"/>
  <c r="D16" i="65"/>
  <c r="L15" i="65"/>
  <c r="M15" i="65" s="1"/>
  <c r="K15" i="65"/>
  <c r="J15" i="65"/>
  <c r="H15" i="65"/>
  <c r="F15" i="65"/>
  <c r="D15" i="65"/>
  <c r="K14" i="65"/>
  <c r="L14" i="65" s="1"/>
  <c r="M14" i="65" s="1"/>
  <c r="J14" i="65"/>
  <c r="H14" i="65"/>
  <c r="F14" i="65"/>
  <c r="D14" i="65"/>
  <c r="L13" i="65"/>
  <c r="M13" i="65" s="1"/>
  <c r="K13" i="65"/>
  <c r="J13" i="65"/>
  <c r="H13" i="65"/>
  <c r="F13" i="65"/>
  <c r="D13" i="65"/>
  <c r="K12" i="65"/>
  <c r="L12" i="65" s="1"/>
  <c r="M12" i="65" s="1"/>
  <c r="J12" i="65"/>
  <c r="H12" i="65"/>
  <c r="F12" i="65"/>
  <c r="D12" i="65"/>
  <c r="I52" i="64"/>
  <c r="J52" i="64" s="1"/>
  <c r="G52" i="64"/>
  <c r="H52" i="64" s="1"/>
  <c r="E52" i="64"/>
  <c r="F52" i="64" s="1"/>
  <c r="C52" i="64"/>
  <c r="L51" i="64"/>
  <c r="M51" i="64" s="1"/>
  <c r="K51" i="64"/>
  <c r="J51" i="64"/>
  <c r="H51" i="64"/>
  <c r="F51" i="64"/>
  <c r="D51" i="64"/>
  <c r="K50" i="64"/>
  <c r="L50" i="64" s="1"/>
  <c r="M50" i="64" s="1"/>
  <c r="J50" i="64"/>
  <c r="H50" i="64"/>
  <c r="F50" i="64"/>
  <c r="D50" i="64"/>
  <c r="L49" i="64"/>
  <c r="M49" i="64" s="1"/>
  <c r="K49" i="64"/>
  <c r="J49" i="64"/>
  <c r="H49" i="64"/>
  <c r="F49" i="64"/>
  <c r="D49" i="64"/>
  <c r="K48" i="64"/>
  <c r="L48" i="64" s="1"/>
  <c r="M48" i="64" s="1"/>
  <c r="J48" i="64"/>
  <c r="H48" i="64"/>
  <c r="F48" i="64"/>
  <c r="D48" i="64"/>
  <c r="L47" i="64"/>
  <c r="M47" i="64" s="1"/>
  <c r="K47" i="64"/>
  <c r="J47" i="64"/>
  <c r="H47" i="64"/>
  <c r="F47" i="64"/>
  <c r="D47" i="64"/>
  <c r="K46" i="64"/>
  <c r="L46" i="64" s="1"/>
  <c r="M46" i="64" s="1"/>
  <c r="J46" i="64"/>
  <c r="H46" i="64"/>
  <c r="F46" i="64"/>
  <c r="D46" i="64"/>
  <c r="L45" i="64"/>
  <c r="M45" i="64" s="1"/>
  <c r="K45" i="64"/>
  <c r="J45" i="64"/>
  <c r="H45" i="64"/>
  <c r="F45" i="64"/>
  <c r="D45" i="64"/>
  <c r="K44" i="64"/>
  <c r="L44" i="64" s="1"/>
  <c r="M44" i="64" s="1"/>
  <c r="J44" i="64"/>
  <c r="H44" i="64"/>
  <c r="F44" i="64"/>
  <c r="D44" i="64"/>
  <c r="L43" i="64"/>
  <c r="M43" i="64" s="1"/>
  <c r="K43" i="64"/>
  <c r="J43" i="64"/>
  <c r="H43" i="64"/>
  <c r="F43" i="64"/>
  <c r="D43" i="64"/>
  <c r="K42" i="64"/>
  <c r="L42" i="64" s="1"/>
  <c r="M42" i="64" s="1"/>
  <c r="J42" i="64"/>
  <c r="H42" i="64"/>
  <c r="F42" i="64"/>
  <c r="D42" i="64"/>
  <c r="L41" i="64"/>
  <c r="M41" i="64" s="1"/>
  <c r="K41" i="64"/>
  <c r="J41" i="64"/>
  <c r="H41" i="64"/>
  <c r="F41" i="64"/>
  <c r="D41" i="64"/>
  <c r="K40" i="64"/>
  <c r="L40" i="64" s="1"/>
  <c r="M40" i="64" s="1"/>
  <c r="J40" i="64"/>
  <c r="H40" i="64"/>
  <c r="F40" i="64"/>
  <c r="D40" i="64"/>
  <c r="L39" i="64"/>
  <c r="M39" i="64" s="1"/>
  <c r="K39" i="64"/>
  <c r="J39" i="64"/>
  <c r="H39" i="64"/>
  <c r="F39" i="64"/>
  <c r="D39" i="64"/>
  <c r="K38" i="64"/>
  <c r="L38" i="64" s="1"/>
  <c r="M38" i="64" s="1"/>
  <c r="J38" i="64"/>
  <c r="H38" i="64"/>
  <c r="F38" i="64"/>
  <c r="D38" i="64"/>
  <c r="L37" i="64"/>
  <c r="M37" i="64" s="1"/>
  <c r="K37" i="64"/>
  <c r="J37" i="64"/>
  <c r="H37" i="64"/>
  <c r="F37" i="64"/>
  <c r="D37" i="64"/>
  <c r="K36" i="64"/>
  <c r="L36" i="64" s="1"/>
  <c r="M36" i="64" s="1"/>
  <c r="J36" i="64"/>
  <c r="H36" i="64"/>
  <c r="F36" i="64"/>
  <c r="D36" i="64"/>
  <c r="L35" i="64"/>
  <c r="M35" i="64" s="1"/>
  <c r="K35" i="64"/>
  <c r="J35" i="64"/>
  <c r="H35" i="64"/>
  <c r="F35" i="64"/>
  <c r="D35" i="64"/>
  <c r="K34" i="64"/>
  <c r="L34" i="64" s="1"/>
  <c r="M34" i="64" s="1"/>
  <c r="J34" i="64"/>
  <c r="H34" i="64"/>
  <c r="F34" i="64"/>
  <c r="D34" i="64"/>
  <c r="L33" i="64"/>
  <c r="M33" i="64" s="1"/>
  <c r="K33" i="64"/>
  <c r="J33" i="64"/>
  <c r="H33" i="64"/>
  <c r="F33" i="64"/>
  <c r="D33" i="64"/>
  <c r="K32" i="64"/>
  <c r="L32" i="64" s="1"/>
  <c r="M32" i="64" s="1"/>
  <c r="J32" i="64"/>
  <c r="H32" i="64"/>
  <c r="F32" i="64"/>
  <c r="D32" i="64"/>
  <c r="L31" i="64"/>
  <c r="M31" i="64" s="1"/>
  <c r="K31" i="64"/>
  <c r="J31" i="64"/>
  <c r="H31" i="64"/>
  <c r="F31" i="64"/>
  <c r="D31" i="64"/>
  <c r="K30" i="64"/>
  <c r="L30" i="64" s="1"/>
  <c r="M30" i="64" s="1"/>
  <c r="J30" i="64"/>
  <c r="H30" i="64"/>
  <c r="F30" i="64"/>
  <c r="D30" i="64"/>
  <c r="L29" i="64"/>
  <c r="M29" i="64" s="1"/>
  <c r="K29" i="64"/>
  <c r="J29" i="64"/>
  <c r="H29" i="64"/>
  <c r="F29" i="64"/>
  <c r="D29" i="64"/>
  <c r="K28" i="64"/>
  <c r="L28" i="64" s="1"/>
  <c r="M28" i="64" s="1"/>
  <c r="J28" i="64"/>
  <c r="H28" i="64"/>
  <c r="F28" i="64"/>
  <c r="D28" i="64"/>
  <c r="L27" i="64"/>
  <c r="M27" i="64" s="1"/>
  <c r="K27" i="64"/>
  <c r="J27" i="64"/>
  <c r="H27" i="64"/>
  <c r="F27" i="64"/>
  <c r="D27" i="64"/>
  <c r="K26" i="64"/>
  <c r="L26" i="64" s="1"/>
  <c r="M26" i="64" s="1"/>
  <c r="J26" i="64"/>
  <c r="H26" i="64"/>
  <c r="F26" i="64"/>
  <c r="D26" i="64"/>
  <c r="L25" i="64"/>
  <c r="M25" i="64" s="1"/>
  <c r="K25" i="64"/>
  <c r="J25" i="64"/>
  <c r="H25" i="64"/>
  <c r="F25" i="64"/>
  <c r="D25" i="64"/>
  <c r="K24" i="64"/>
  <c r="L24" i="64" s="1"/>
  <c r="M24" i="64" s="1"/>
  <c r="J24" i="64"/>
  <c r="H24" i="64"/>
  <c r="F24" i="64"/>
  <c r="D24" i="64"/>
  <c r="L23" i="64"/>
  <c r="M23" i="64" s="1"/>
  <c r="K23" i="64"/>
  <c r="J23" i="64"/>
  <c r="H23" i="64"/>
  <c r="F23" i="64"/>
  <c r="D23" i="64"/>
  <c r="K22" i="64"/>
  <c r="L22" i="64" s="1"/>
  <c r="M22" i="64" s="1"/>
  <c r="J22" i="64"/>
  <c r="H22" i="64"/>
  <c r="F22" i="64"/>
  <c r="D22" i="64"/>
  <c r="L21" i="64"/>
  <c r="M21" i="64" s="1"/>
  <c r="K21" i="64"/>
  <c r="J21" i="64"/>
  <c r="H21" i="64"/>
  <c r="F21" i="64"/>
  <c r="D21" i="64"/>
  <c r="K20" i="64"/>
  <c r="L20" i="64" s="1"/>
  <c r="M20" i="64" s="1"/>
  <c r="J20" i="64"/>
  <c r="H20" i="64"/>
  <c r="F20" i="64"/>
  <c r="D20" i="64"/>
  <c r="L19" i="64"/>
  <c r="M19" i="64" s="1"/>
  <c r="K19" i="64"/>
  <c r="J19" i="64"/>
  <c r="H19" i="64"/>
  <c r="F19" i="64"/>
  <c r="D19" i="64"/>
  <c r="K18" i="64"/>
  <c r="L18" i="64" s="1"/>
  <c r="M18" i="64" s="1"/>
  <c r="J18" i="64"/>
  <c r="H18" i="64"/>
  <c r="F18" i="64"/>
  <c r="D18" i="64"/>
  <c r="L17" i="64"/>
  <c r="M17" i="64" s="1"/>
  <c r="K17" i="64"/>
  <c r="J17" i="64"/>
  <c r="H17" i="64"/>
  <c r="F17" i="64"/>
  <c r="D17" i="64"/>
  <c r="K16" i="64"/>
  <c r="L16" i="64" s="1"/>
  <c r="M16" i="64" s="1"/>
  <c r="J16" i="64"/>
  <c r="H16" i="64"/>
  <c r="F16" i="64"/>
  <c r="D16" i="64"/>
  <c r="L15" i="64"/>
  <c r="M15" i="64" s="1"/>
  <c r="K15" i="64"/>
  <c r="J15" i="64"/>
  <c r="H15" i="64"/>
  <c r="F15" i="64"/>
  <c r="D15" i="64"/>
  <c r="K14" i="64"/>
  <c r="L14" i="64" s="1"/>
  <c r="M14" i="64" s="1"/>
  <c r="J14" i="64"/>
  <c r="H14" i="64"/>
  <c r="F14" i="64"/>
  <c r="D14" i="64"/>
  <c r="L13" i="64"/>
  <c r="M13" i="64" s="1"/>
  <c r="K13" i="64"/>
  <c r="J13" i="64"/>
  <c r="H13" i="64"/>
  <c r="F13" i="64"/>
  <c r="D13" i="64"/>
  <c r="K12" i="64"/>
  <c r="L12" i="64" s="1"/>
  <c r="M12" i="64" s="1"/>
  <c r="J12" i="64"/>
  <c r="H12" i="64"/>
  <c r="F12" i="64"/>
  <c r="D12" i="64"/>
  <c r="I52" i="63"/>
  <c r="J52" i="63" s="1"/>
  <c r="G52" i="63"/>
  <c r="H52" i="63" s="1"/>
  <c r="E52" i="63"/>
  <c r="F52" i="63" s="1"/>
  <c r="C52" i="63"/>
  <c r="L51" i="63"/>
  <c r="M51" i="63" s="1"/>
  <c r="K51" i="63"/>
  <c r="J51" i="63"/>
  <c r="H51" i="63"/>
  <c r="F51" i="63"/>
  <c r="D51" i="63"/>
  <c r="K50" i="63"/>
  <c r="L50" i="63" s="1"/>
  <c r="M50" i="63" s="1"/>
  <c r="J50" i="63"/>
  <c r="H50" i="63"/>
  <c r="F50" i="63"/>
  <c r="D50" i="63"/>
  <c r="L49" i="63"/>
  <c r="M49" i="63" s="1"/>
  <c r="K49" i="63"/>
  <c r="J49" i="63"/>
  <c r="H49" i="63"/>
  <c r="F49" i="63"/>
  <c r="D49" i="63"/>
  <c r="K48" i="63"/>
  <c r="L48" i="63" s="1"/>
  <c r="M48" i="63" s="1"/>
  <c r="J48" i="63"/>
  <c r="H48" i="63"/>
  <c r="F48" i="63"/>
  <c r="D48" i="63"/>
  <c r="L47" i="63"/>
  <c r="M47" i="63" s="1"/>
  <c r="K47" i="63"/>
  <c r="J47" i="63"/>
  <c r="H47" i="63"/>
  <c r="F47" i="63"/>
  <c r="D47" i="63"/>
  <c r="K46" i="63"/>
  <c r="L46" i="63" s="1"/>
  <c r="M46" i="63" s="1"/>
  <c r="J46" i="63"/>
  <c r="H46" i="63"/>
  <c r="F46" i="63"/>
  <c r="D46" i="63"/>
  <c r="L45" i="63"/>
  <c r="M45" i="63" s="1"/>
  <c r="K45" i="63"/>
  <c r="J45" i="63"/>
  <c r="H45" i="63"/>
  <c r="F45" i="63"/>
  <c r="D45" i="63"/>
  <c r="K44" i="63"/>
  <c r="L44" i="63" s="1"/>
  <c r="M44" i="63" s="1"/>
  <c r="J44" i="63"/>
  <c r="H44" i="63"/>
  <c r="F44" i="63"/>
  <c r="D44" i="63"/>
  <c r="L43" i="63"/>
  <c r="M43" i="63" s="1"/>
  <c r="K43" i="63"/>
  <c r="J43" i="63"/>
  <c r="H43" i="63"/>
  <c r="F43" i="63"/>
  <c r="D43" i="63"/>
  <c r="K42" i="63"/>
  <c r="L42" i="63" s="1"/>
  <c r="M42" i="63" s="1"/>
  <c r="J42" i="63"/>
  <c r="H42" i="63"/>
  <c r="F42" i="63"/>
  <c r="D42" i="63"/>
  <c r="L41" i="63"/>
  <c r="M41" i="63" s="1"/>
  <c r="K41" i="63"/>
  <c r="J41" i="63"/>
  <c r="H41" i="63"/>
  <c r="F41" i="63"/>
  <c r="D41" i="63"/>
  <c r="K40" i="63"/>
  <c r="L40" i="63" s="1"/>
  <c r="M40" i="63" s="1"/>
  <c r="J40" i="63"/>
  <c r="H40" i="63"/>
  <c r="F40" i="63"/>
  <c r="D40" i="63"/>
  <c r="L39" i="63"/>
  <c r="M39" i="63" s="1"/>
  <c r="K39" i="63"/>
  <c r="J39" i="63"/>
  <c r="H39" i="63"/>
  <c r="F39" i="63"/>
  <c r="D39" i="63"/>
  <c r="K38" i="63"/>
  <c r="L38" i="63" s="1"/>
  <c r="M38" i="63" s="1"/>
  <c r="J38" i="63"/>
  <c r="H38" i="63"/>
  <c r="F38" i="63"/>
  <c r="D38" i="63"/>
  <c r="L37" i="63"/>
  <c r="M37" i="63" s="1"/>
  <c r="K37" i="63"/>
  <c r="J37" i="63"/>
  <c r="H37" i="63"/>
  <c r="F37" i="63"/>
  <c r="D37" i="63"/>
  <c r="K36" i="63"/>
  <c r="L36" i="63" s="1"/>
  <c r="M36" i="63" s="1"/>
  <c r="J36" i="63"/>
  <c r="H36" i="63"/>
  <c r="F36" i="63"/>
  <c r="D36" i="63"/>
  <c r="L35" i="63"/>
  <c r="M35" i="63" s="1"/>
  <c r="K35" i="63"/>
  <c r="J35" i="63"/>
  <c r="H35" i="63"/>
  <c r="F35" i="63"/>
  <c r="D35" i="63"/>
  <c r="K34" i="63"/>
  <c r="L34" i="63" s="1"/>
  <c r="M34" i="63" s="1"/>
  <c r="J34" i="63"/>
  <c r="H34" i="63"/>
  <c r="F34" i="63"/>
  <c r="D34" i="63"/>
  <c r="L33" i="63"/>
  <c r="M33" i="63" s="1"/>
  <c r="K33" i="63"/>
  <c r="J33" i="63"/>
  <c r="H33" i="63"/>
  <c r="F33" i="63"/>
  <c r="D33" i="63"/>
  <c r="K32" i="63"/>
  <c r="L32" i="63" s="1"/>
  <c r="M32" i="63" s="1"/>
  <c r="J32" i="63"/>
  <c r="H32" i="63"/>
  <c r="F32" i="63"/>
  <c r="D32" i="63"/>
  <c r="L31" i="63"/>
  <c r="M31" i="63" s="1"/>
  <c r="K31" i="63"/>
  <c r="J31" i="63"/>
  <c r="H31" i="63"/>
  <c r="F31" i="63"/>
  <c r="D31" i="63"/>
  <c r="K30" i="63"/>
  <c r="L30" i="63" s="1"/>
  <c r="M30" i="63" s="1"/>
  <c r="J30" i="63"/>
  <c r="H30" i="63"/>
  <c r="F30" i="63"/>
  <c r="D30" i="63"/>
  <c r="L29" i="63"/>
  <c r="M29" i="63" s="1"/>
  <c r="K29" i="63"/>
  <c r="J29" i="63"/>
  <c r="H29" i="63"/>
  <c r="F29" i="63"/>
  <c r="D29" i="63"/>
  <c r="K28" i="63"/>
  <c r="L28" i="63" s="1"/>
  <c r="M28" i="63" s="1"/>
  <c r="J28" i="63"/>
  <c r="H28" i="63"/>
  <c r="F28" i="63"/>
  <c r="D28" i="63"/>
  <c r="L27" i="63"/>
  <c r="M27" i="63" s="1"/>
  <c r="K27" i="63"/>
  <c r="J27" i="63"/>
  <c r="H27" i="63"/>
  <c r="F27" i="63"/>
  <c r="D27" i="63"/>
  <c r="K26" i="63"/>
  <c r="L26" i="63" s="1"/>
  <c r="M26" i="63" s="1"/>
  <c r="J26" i="63"/>
  <c r="H26" i="63"/>
  <c r="F26" i="63"/>
  <c r="D26" i="63"/>
  <c r="L25" i="63"/>
  <c r="M25" i="63" s="1"/>
  <c r="K25" i="63"/>
  <c r="J25" i="63"/>
  <c r="H25" i="63"/>
  <c r="F25" i="63"/>
  <c r="D25" i="63"/>
  <c r="K24" i="63"/>
  <c r="L24" i="63" s="1"/>
  <c r="M24" i="63" s="1"/>
  <c r="J24" i="63"/>
  <c r="H24" i="63"/>
  <c r="F24" i="63"/>
  <c r="D24" i="63"/>
  <c r="L23" i="63"/>
  <c r="M23" i="63" s="1"/>
  <c r="K23" i="63"/>
  <c r="J23" i="63"/>
  <c r="H23" i="63"/>
  <c r="F23" i="63"/>
  <c r="D23" i="63"/>
  <c r="K22" i="63"/>
  <c r="L22" i="63" s="1"/>
  <c r="M22" i="63" s="1"/>
  <c r="J22" i="63"/>
  <c r="H22" i="63"/>
  <c r="F22" i="63"/>
  <c r="D22" i="63"/>
  <c r="L21" i="63"/>
  <c r="M21" i="63" s="1"/>
  <c r="K21" i="63"/>
  <c r="J21" i="63"/>
  <c r="H21" i="63"/>
  <c r="F21" i="63"/>
  <c r="D21" i="63"/>
  <c r="K20" i="63"/>
  <c r="L20" i="63" s="1"/>
  <c r="M20" i="63" s="1"/>
  <c r="J20" i="63"/>
  <c r="H20" i="63"/>
  <c r="F20" i="63"/>
  <c r="D20" i="63"/>
  <c r="L19" i="63"/>
  <c r="M19" i="63" s="1"/>
  <c r="K19" i="63"/>
  <c r="J19" i="63"/>
  <c r="H19" i="63"/>
  <c r="F19" i="63"/>
  <c r="D19" i="63"/>
  <c r="K18" i="63"/>
  <c r="L18" i="63" s="1"/>
  <c r="M18" i="63" s="1"/>
  <c r="J18" i="63"/>
  <c r="H18" i="63"/>
  <c r="F18" i="63"/>
  <c r="D18" i="63"/>
  <c r="L17" i="63"/>
  <c r="M17" i="63" s="1"/>
  <c r="K17" i="63"/>
  <c r="J17" i="63"/>
  <c r="H17" i="63"/>
  <c r="F17" i="63"/>
  <c r="D17" i="63"/>
  <c r="K16" i="63"/>
  <c r="L16" i="63" s="1"/>
  <c r="M16" i="63" s="1"/>
  <c r="J16" i="63"/>
  <c r="H16" i="63"/>
  <c r="F16" i="63"/>
  <c r="D16" i="63"/>
  <c r="L15" i="63"/>
  <c r="M15" i="63" s="1"/>
  <c r="K15" i="63"/>
  <c r="J15" i="63"/>
  <c r="H15" i="63"/>
  <c r="F15" i="63"/>
  <c r="D15" i="63"/>
  <c r="K14" i="63"/>
  <c r="L14" i="63" s="1"/>
  <c r="M14" i="63" s="1"/>
  <c r="J14" i="63"/>
  <c r="H14" i="63"/>
  <c r="F14" i="63"/>
  <c r="D14" i="63"/>
  <c r="L13" i="63"/>
  <c r="M13" i="63" s="1"/>
  <c r="K13" i="63"/>
  <c r="J13" i="63"/>
  <c r="H13" i="63"/>
  <c r="F13" i="63"/>
  <c r="D13" i="63"/>
  <c r="K12" i="63"/>
  <c r="L12" i="63" s="1"/>
  <c r="M12" i="63" s="1"/>
  <c r="J12" i="63"/>
  <c r="H12" i="63"/>
  <c r="F12" i="63"/>
  <c r="D12" i="63"/>
  <c r="G50" i="62"/>
  <c r="H50" i="62" s="1"/>
  <c r="I50" i="62" s="1"/>
  <c r="G49" i="62"/>
  <c r="G43" i="69" s="1"/>
  <c r="G48" i="62"/>
  <c r="H48" i="62" s="1"/>
  <c r="I48" i="62" s="1"/>
  <c r="H47" i="62"/>
  <c r="I47" i="62" s="1"/>
  <c r="G47" i="62"/>
  <c r="G41" i="69" s="1"/>
  <c r="I52" i="61"/>
  <c r="J52" i="61" s="1"/>
  <c r="G52" i="61"/>
  <c r="H52" i="61" s="1"/>
  <c r="E52" i="61"/>
  <c r="F52" i="61" s="1"/>
  <c r="C52" i="61"/>
  <c r="L51" i="61"/>
  <c r="M51" i="61" s="1"/>
  <c r="K51" i="61"/>
  <c r="J51" i="61"/>
  <c r="H51" i="61"/>
  <c r="F51" i="61"/>
  <c r="D51" i="61"/>
  <c r="K50" i="61"/>
  <c r="L50" i="61" s="1"/>
  <c r="M50" i="61" s="1"/>
  <c r="J50" i="61"/>
  <c r="H50" i="61"/>
  <c r="F50" i="61"/>
  <c r="D50" i="61"/>
  <c r="L49" i="61"/>
  <c r="M49" i="61" s="1"/>
  <c r="K49" i="61"/>
  <c r="J49" i="61"/>
  <c r="H49" i="61"/>
  <c r="F49" i="61"/>
  <c r="D49" i="61"/>
  <c r="K48" i="61"/>
  <c r="L48" i="61" s="1"/>
  <c r="M48" i="61" s="1"/>
  <c r="J48" i="61"/>
  <c r="H48" i="61"/>
  <c r="F48" i="61"/>
  <c r="D48" i="61"/>
  <c r="L47" i="61"/>
  <c r="M47" i="61" s="1"/>
  <c r="K47" i="61"/>
  <c r="J47" i="61"/>
  <c r="H47" i="61"/>
  <c r="F47" i="61"/>
  <c r="D47" i="61"/>
  <c r="K46" i="61"/>
  <c r="L46" i="61" s="1"/>
  <c r="M46" i="61" s="1"/>
  <c r="J46" i="61"/>
  <c r="H46" i="61"/>
  <c r="F46" i="61"/>
  <c r="D46" i="61"/>
  <c r="L45" i="61"/>
  <c r="M45" i="61" s="1"/>
  <c r="K45" i="61"/>
  <c r="J45" i="61"/>
  <c r="H45" i="61"/>
  <c r="F45" i="61"/>
  <c r="D45" i="61"/>
  <c r="K44" i="61"/>
  <c r="L44" i="61" s="1"/>
  <c r="M44" i="61" s="1"/>
  <c r="J44" i="61"/>
  <c r="H44" i="61"/>
  <c r="F44" i="61"/>
  <c r="D44" i="61"/>
  <c r="L43" i="61"/>
  <c r="M43" i="61" s="1"/>
  <c r="K43" i="61"/>
  <c r="J43" i="61"/>
  <c r="H43" i="61"/>
  <c r="F43" i="61"/>
  <c r="D43" i="61"/>
  <c r="K42" i="61"/>
  <c r="L42" i="61" s="1"/>
  <c r="M42" i="61" s="1"/>
  <c r="J42" i="61"/>
  <c r="H42" i="61"/>
  <c r="F42" i="61"/>
  <c r="D42" i="61"/>
  <c r="L41" i="61"/>
  <c r="M41" i="61" s="1"/>
  <c r="K41" i="61"/>
  <c r="J41" i="61"/>
  <c r="H41" i="61"/>
  <c r="F41" i="61"/>
  <c r="D41" i="61"/>
  <c r="K40" i="61"/>
  <c r="L40" i="61" s="1"/>
  <c r="M40" i="61" s="1"/>
  <c r="J40" i="61"/>
  <c r="H40" i="61"/>
  <c r="F40" i="61"/>
  <c r="D40" i="61"/>
  <c r="L39" i="61"/>
  <c r="M39" i="61" s="1"/>
  <c r="K39" i="61"/>
  <c r="J39" i="61"/>
  <c r="H39" i="61"/>
  <c r="F39" i="61"/>
  <c r="D39" i="61"/>
  <c r="K38" i="61"/>
  <c r="L38" i="61" s="1"/>
  <c r="M38" i="61" s="1"/>
  <c r="J38" i="61"/>
  <c r="H38" i="61"/>
  <c r="F38" i="61"/>
  <c r="D38" i="61"/>
  <c r="L37" i="61"/>
  <c r="M37" i="61" s="1"/>
  <c r="K37" i="61"/>
  <c r="J37" i="61"/>
  <c r="H37" i="61"/>
  <c r="F37" i="61"/>
  <c r="D37" i="61"/>
  <c r="K36" i="61"/>
  <c r="L36" i="61" s="1"/>
  <c r="M36" i="61" s="1"/>
  <c r="J36" i="61"/>
  <c r="H36" i="61"/>
  <c r="F36" i="61"/>
  <c r="D36" i="61"/>
  <c r="L35" i="61"/>
  <c r="M35" i="61" s="1"/>
  <c r="K35" i="61"/>
  <c r="J35" i="61"/>
  <c r="H35" i="61"/>
  <c r="F35" i="61"/>
  <c r="D35" i="61"/>
  <c r="K34" i="61"/>
  <c r="L34" i="61" s="1"/>
  <c r="M34" i="61" s="1"/>
  <c r="J34" i="61"/>
  <c r="H34" i="61"/>
  <c r="F34" i="61"/>
  <c r="D34" i="61"/>
  <c r="L33" i="61"/>
  <c r="M33" i="61" s="1"/>
  <c r="K33" i="61"/>
  <c r="J33" i="61"/>
  <c r="H33" i="61"/>
  <c r="F33" i="61"/>
  <c r="D33" i="61"/>
  <c r="K32" i="61"/>
  <c r="L32" i="61" s="1"/>
  <c r="M32" i="61" s="1"/>
  <c r="J32" i="61"/>
  <c r="H32" i="61"/>
  <c r="F32" i="61"/>
  <c r="D32" i="61"/>
  <c r="L31" i="61"/>
  <c r="M31" i="61" s="1"/>
  <c r="K31" i="61"/>
  <c r="J31" i="61"/>
  <c r="H31" i="61"/>
  <c r="F31" i="61"/>
  <c r="D31" i="61"/>
  <c r="K30" i="61"/>
  <c r="L30" i="61" s="1"/>
  <c r="M30" i="61" s="1"/>
  <c r="J30" i="61"/>
  <c r="H30" i="61"/>
  <c r="F30" i="61"/>
  <c r="D30" i="61"/>
  <c r="L29" i="61"/>
  <c r="M29" i="61" s="1"/>
  <c r="K29" i="61"/>
  <c r="J29" i="61"/>
  <c r="H29" i="61"/>
  <c r="F29" i="61"/>
  <c r="D29" i="61"/>
  <c r="K28" i="61"/>
  <c r="L28" i="61" s="1"/>
  <c r="M28" i="61" s="1"/>
  <c r="J28" i="61"/>
  <c r="H28" i="61"/>
  <c r="F28" i="61"/>
  <c r="D28" i="61"/>
  <c r="L27" i="61"/>
  <c r="M27" i="61" s="1"/>
  <c r="K27" i="61"/>
  <c r="J27" i="61"/>
  <c r="H27" i="61"/>
  <c r="F27" i="61"/>
  <c r="D27" i="61"/>
  <c r="K26" i="61"/>
  <c r="L26" i="61" s="1"/>
  <c r="M26" i="61" s="1"/>
  <c r="J26" i="61"/>
  <c r="H26" i="61"/>
  <c r="F26" i="61"/>
  <c r="D26" i="61"/>
  <c r="L25" i="61"/>
  <c r="M25" i="61" s="1"/>
  <c r="K25" i="61"/>
  <c r="J25" i="61"/>
  <c r="H25" i="61"/>
  <c r="F25" i="61"/>
  <c r="D25" i="61"/>
  <c r="K24" i="61"/>
  <c r="L24" i="61" s="1"/>
  <c r="M24" i="61" s="1"/>
  <c r="J24" i="61"/>
  <c r="H24" i="61"/>
  <c r="F24" i="61"/>
  <c r="D24" i="61"/>
  <c r="L23" i="61"/>
  <c r="M23" i="61" s="1"/>
  <c r="K23" i="61"/>
  <c r="J23" i="61"/>
  <c r="H23" i="61"/>
  <c r="F23" i="61"/>
  <c r="D23" i="61"/>
  <c r="K22" i="61"/>
  <c r="L22" i="61" s="1"/>
  <c r="M22" i="61" s="1"/>
  <c r="J22" i="61"/>
  <c r="H22" i="61"/>
  <c r="F22" i="61"/>
  <c r="D22" i="61"/>
  <c r="L21" i="61"/>
  <c r="M21" i="61" s="1"/>
  <c r="K21" i="61"/>
  <c r="J21" i="61"/>
  <c r="H21" i="61"/>
  <c r="F21" i="61"/>
  <c r="D21" i="61"/>
  <c r="K20" i="61"/>
  <c r="L20" i="61" s="1"/>
  <c r="M20" i="61" s="1"/>
  <c r="J20" i="61"/>
  <c r="H20" i="61"/>
  <c r="F20" i="61"/>
  <c r="D20" i="61"/>
  <c r="L19" i="61"/>
  <c r="M19" i="61" s="1"/>
  <c r="K19" i="61"/>
  <c r="J19" i="61"/>
  <c r="H19" i="61"/>
  <c r="F19" i="61"/>
  <c r="D19" i="61"/>
  <c r="K18" i="61"/>
  <c r="L18" i="61" s="1"/>
  <c r="M18" i="61" s="1"/>
  <c r="J18" i="61"/>
  <c r="H18" i="61"/>
  <c r="F18" i="61"/>
  <c r="D18" i="61"/>
  <c r="L17" i="61"/>
  <c r="M17" i="61" s="1"/>
  <c r="K17" i="61"/>
  <c r="J17" i="61"/>
  <c r="H17" i="61"/>
  <c r="F17" i="61"/>
  <c r="D17" i="61"/>
  <c r="K16" i="61"/>
  <c r="L16" i="61" s="1"/>
  <c r="M16" i="61" s="1"/>
  <c r="J16" i="61"/>
  <c r="H16" i="61"/>
  <c r="F16" i="61"/>
  <c r="D16" i="61"/>
  <c r="L15" i="61"/>
  <c r="M15" i="61" s="1"/>
  <c r="K15" i="61"/>
  <c r="J15" i="61"/>
  <c r="H15" i="61"/>
  <c r="F15" i="61"/>
  <c r="D15" i="61"/>
  <c r="K14" i="61"/>
  <c r="L14" i="61" s="1"/>
  <c r="M14" i="61" s="1"/>
  <c r="J14" i="61"/>
  <c r="H14" i="61"/>
  <c r="F14" i="61"/>
  <c r="D14" i="61"/>
  <c r="L13" i="61"/>
  <c r="M13" i="61" s="1"/>
  <c r="K13" i="61"/>
  <c r="J13" i="61"/>
  <c r="H13" i="61"/>
  <c r="F13" i="61"/>
  <c r="D13" i="61"/>
  <c r="K12" i="61"/>
  <c r="L12" i="61" s="1"/>
  <c r="M12" i="61" s="1"/>
  <c r="J12" i="61"/>
  <c r="H12" i="61"/>
  <c r="F12" i="61"/>
  <c r="D12" i="61"/>
  <c r="I52" i="60"/>
  <c r="J52" i="60" s="1"/>
  <c r="G52" i="60"/>
  <c r="H52" i="60" s="1"/>
  <c r="E52" i="60"/>
  <c r="F52" i="60" s="1"/>
  <c r="C52" i="60"/>
  <c r="L51" i="60"/>
  <c r="M51" i="60" s="1"/>
  <c r="K51" i="60"/>
  <c r="J51" i="60"/>
  <c r="H51" i="60"/>
  <c r="F51" i="60"/>
  <c r="D51" i="60"/>
  <c r="K50" i="60"/>
  <c r="L50" i="60" s="1"/>
  <c r="M50" i="60" s="1"/>
  <c r="J50" i="60"/>
  <c r="H50" i="60"/>
  <c r="F50" i="60"/>
  <c r="D50" i="60"/>
  <c r="L49" i="60"/>
  <c r="M49" i="60" s="1"/>
  <c r="K49" i="60"/>
  <c r="J49" i="60"/>
  <c r="H49" i="60"/>
  <c r="F49" i="60"/>
  <c r="D49" i="60"/>
  <c r="K48" i="60"/>
  <c r="L48" i="60" s="1"/>
  <c r="M48" i="60" s="1"/>
  <c r="J48" i="60"/>
  <c r="H48" i="60"/>
  <c r="F48" i="60"/>
  <c r="D48" i="60"/>
  <c r="L47" i="60"/>
  <c r="M47" i="60" s="1"/>
  <c r="K47" i="60"/>
  <c r="J47" i="60"/>
  <c r="H47" i="60"/>
  <c r="F47" i="60"/>
  <c r="D47" i="60"/>
  <c r="K46" i="60"/>
  <c r="L46" i="60" s="1"/>
  <c r="M46" i="60" s="1"/>
  <c r="J46" i="60"/>
  <c r="H46" i="60"/>
  <c r="F46" i="60"/>
  <c r="D46" i="60"/>
  <c r="L45" i="60"/>
  <c r="M45" i="60" s="1"/>
  <c r="K45" i="60"/>
  <c r="J45" i="60"/>
  <c r="H45" i="60"/>
  <c r="F45" i="60"/>
  <c r="D45" i="60"/>
  <c r="K44" i="60"/>
  <c r="L44" i="60" s="1"/>
  <c r="M44" i="60" s="1"/>
  <c r="J44" i="60"/>
  <c r="H44" i="60"/>
  <c r="F44" i="60"/>
  <c r="D44" i="60"/>
  <c r="L43" i="60"/>
  <c r="M43" i="60" s="1"/>
  <c r="K43" i="60"/>
  <c r="J43" i="60"/>
  <c r="H43" i="60"/>
  <c r="F43" i="60"/>
  <c r="D43" i="60"/>
  <c r="K42" i="60"/>
  <c r="L42" i="60" s="1"/>
  <c r="M42" i="60" s="1"/>
  <c r="J42" i="60"/>
  <c r="H42" i="60"/>
  <c r="F42" i="60"/>
  <c r="D42" i="60"/>
  <c r="L41" i="60"/>
  <c r="M41" i="60" s="1"/>
  <c r="K41" i="60"/>
  <c r="J41" i="60"/>
  <c r="H41" i="60"/>
  <c r="F41" i="60"/>
  <c r="D41" i="60"/>
  <c r="K40" i="60"/>
  <c r="L40" i="60" s="1"/>
  <c r="M40" i="60" s="1"/>
  <c r="J40" i="60"/>
  <c r="H40" i="60"/>
  <c r="F40" i="60"/>
  <c r="D40" i="60"/>
  <c r="L39" i="60"/>
  <c r="M39" i="60" s="1"/>
  <c r="K39" i="60"/>
  <c r="J39" i="60"/>
  <c r="H39" i="60"/>
  <c r="F39" i="60"/>
  <c r="D39" i="60"/>
  <c r="K38" i="60"/>
  <c r="L38" i="60" s="1"/>
  <c r="M38" i="60" s="1"/>
  <c r="J38" i="60"/>
  <c r="H38" i="60"/>
  <c r="F38" i="60"/>
  <c r="D38" i="60"/>
  <c r="L37" i="60"/>
  <c r="M37" i="60" s="1"/>
  <c r="K37" i="60"/>
  <c r="J37" i="60"/>
  <c r="H37" i="60"/>
  <c r="F37" i="60"/>
  <c r="D37" i="60"/>
  <c r="K36" i="60"/>
  <c r="L36" i="60" s="1"/>
  <c r="M36" i="60" s="1"/>
  <c r="J36" i="60"/>
  <c r="H36" i="60"/>
  <c r="F36" i="60"/>
  <c r="D36" i="60"/>
  <c r="L35" i="60"/>
  <c r="M35" i="60" s="1"/>
  <c r="K35" i="60"/>
  <c r="J35" i="60"/>
  <c r="H35" i="60"/>
  <c r="F35" i="60"/>
  <c r="D35" i="60"/>
  <c r="K34" i="60"/>
  <c r="L34" i="60" s="1"/>
  <c r="M34" i="60" s="1"/>
  <c r="J34" i="60"/>
  <c r="H34" i="60"/>
  <c r="F34" i="60"/>
  <c r="D34" i="60"/>
  <c r="L33" i="60"/>
  <c r="M33" i="60" s="1"/>
  <c r="K33" i="60"/>
  <c r="J33" i="60"/>
  <c r="H33" i="60"/>
  <c r="F33" i="60"/>
  <c r="D33" i="60"/>
  <c r="K32" i="60"/>
  <c r="L32" i="60" s="1"/>
  <c r="M32" i="60" s="1"/>
  <c r="J32" i="60"/>
  <c r="H32" i="60"/>
  <c r="F32" i="60"/>
  <c r="D32" i="60"/>
  <c r="L31" i="60"/>
  <c r="M31" i="60" s="1"/>
  <c r="K31" i="60"/>
  <c r="J31" i="60"/>
  <c r="H31" i="60"/>
  <c r="F31" i="60"/>
  <c r="D31" i="60"/>
  <c r="K30" i="60"/>
  <c r="L30" i="60" s="1"/>
  <c r="M30" i="60" s="1"/>
  <c r="J30" i="60"/>
  <c r="H30" i="60"/>
  <c r="F30" i="60"/>
  <c r="D30" i="60"/>
  <c r="L29" i="60"/>
  <c r="M29" i="60" s="1"/>
  <c r="K29" i="60"/>
  <c r="J29" i="60"/>
  <c r="H29" i="60"/>
  <c r="F29" i="60"/>
  <c r="D29" i="60"/>
  <c r="K28" i="60"/>
  <c r="L28" i="60" s="1"/>
  <c r="M28" i="60" s="1"/>
  <c r="J28" i="60"/>
  <c r="H28" i="60"/>
  <c r="F28" i="60"/>
  <c r="D28" i="60"/>
  <c r="L27" i="60"/>
  <c r="M27" i="60" s="1"/>
  <c r="K27" i="60"/>
  <c r="J27" i="60"/>
  <c r="H27" i="60"/>
  <c r="F27" i="60"/>
  <c r="D27" i="60"/>
  <c r="K26" i="60"/>
  <c r="L26" i="60" s="1"/>
  <c r="M26" i="60" s="1"/>
  <c r="J26" i="60"/>
  <c r="H26" i="60"/>
  <c r="F26" i="60"/>
  <c r="D26" i="60"/>
  <c r="L25" i="60"/>
  <c r="M25" i="60" s="1"/>
  <c r="K25" i="60"/>
  <c r="J25" i="60"/>
  <c r="H25" i="60"/>
  <c r="F25" i="60"/>
  <c r="D25" i="60"/>
  <c r="K24" i="60"/>
  <c r="L24" i="60" s="1"/>
  <c r="M24" i="60" s="1"/>
  <c r="J24" i="60"/>
  <c r="H24" i="60"/>
  <c r="F24" i="60"/>
  <c r="D24" i="60"/>
  <c r="L23" i="60"/>
  <c r="M23" i="60" s="1"/>
  <c r="K23" i="60"/>
  <c r="J23" i="60"/>
  <c r="H23" i="60"/>
  <c r="F23" i="60"/>
  <c r="D23" i="60"/>
  <c r="K22" i="60"/>
  <c r="L22" i="60" s="1"/>
  <c r="M22" i="60" s="1"/>
  <c r="J22" i="60"/>
  <c r="H22" i="60"/>
  <c r="F22" i="60"/>
  <c r="D22" i="60"/>
  <c r="L21" i="60"/>
  <c r="M21" i="60" s="1"/>
  <c r="K21" i="60"/>
  <c r="J21" i="60"/>
  <c r="H21" i="60"/>
  <c r="F21" i="60"/>
  <c r="D21" i="60"/>
  <c r="K20" i="60"/>
  <c r="L20" i="60" s="1"/>
  <c r="M20" i="60" s="1"/>
  <c r="J20" i="60"/>
  <c r="H20" i="60"/>
  <c r="F20" i="60"/>
  <c r="D20" i="60"/>
  <c r="L19" i="60"/>
  <c r="M19" i="60" s="1"/>
  <c r="K19" i="60"/>
  <c r="J19" i="60"/>
  <c r="H19" i="60"/>
  <c r="F19" i="60"/>
  <c r="D19" i="60"/>
  <c r="K18" i="60"/>
  <c r="L18" i="60" s="1"/>
  <c r="M18" i="60" s="1"/>
  <c r="J18" i="60"/>
  <c r="H18" i="60"/>
  <c r="F18" i="60"/>
  <c r="D18" i="60"/>
  <c r="L17" i="60"/>
  <c r="M17" i="60" s="1"/>
  <c r="K17" i="60"/>
  <c r="J17" i="60"/>
  <c r="H17" i="60"/>
  <c r="F17" i="60"/>
  <c r="D17" i="60"/>
  <c r="K16" i="60"/>
  <c r="L16" i="60" s="1"/>
  <c r="M16" i="60" s="1"/>
  <c r="J16" i="60"/>
  <c r="H16" i="60"/>
  <c r="F16" i="60"/>
  <c r="D16" i="60"/>
  <c r="L15" i="60"/>
  <c r="M15" i="60" s="1"/>
  <c r="K15" i="60"/>
  <c r="J15" i="60"/>
  <c r="H15" i="60"/>
  <c r="F15" i="60"/>
  <c r="D15" i="60"/>
  <c r="K14" i="60"/>
  <c r="L14" i="60" s="1"/>
  <c r="M14" i="60" s="1"/>
  <c r="J14" i="60"/>
  <c r="H14" i="60"/>
  <c r="F14" i="60"/>
  <c r="D14" i="60"/>
  <c r="L13" i="60"/>
  <c r="M13" i="60" s="1"/>
  <c r="K13" i="60"/>
  <c r="J13" i="60"/>
  <c r="H13" i="60"/>
  <c r="F13" i="60"/>
  <c r="D13" i="60"/>
  <c r="K12" i="60"/>
  <c r="L12" i="60" s="1"/>
  <c r="M12" i="60" s="1"/>
  <c r="J12" i="60"/>
  <c r="H12" i="60"/>
  <c r="F12" i="60"/>
  <c r="D12" i="60"/>
  <c r="I50" i="59"/>
  <c r="E44" i="69" s="1"/>
  <c r="I49" i="59"/>
  <c r="J49" i="59" s="1"/>
  <c r="K49" i="59" s="1"/>
  <c r="I48" i="59"/>
  <c r="E42" i="69" s="1"/>
  <c r="I47" i="59"/>
  <c r="J47" i="59" s="1"/>
  <c r="K47" i="59" s="1"/>
  <c r="I52" i="58"/>
  <c r="J52" i="58" s="1"/>
  <c r="G52" i="58"/>
  <c r="H52" i="58" s="1"/>
  <c r="E52" i="58"/>
  <c r="F52" i="58" s="1"/>
  <c r="C52" i="58"/>
  <c r="L51" i="58"/>
  <c r="M51" i="58" s="1"/>
  <c r="K51" i="58"/>
  <c r="J51" i="58"/>
  <c r="H51" i="58"/>
  <c r="F51" i="58"/>
  <c r="D51" i="58"/>
  <c r="K50" i="58"/>
  <c r="L50" i="58" s="1"/>
  <c r="M50" i="58" s="1"/>
  <c r="J50" i="58"/>
  <c r="H50" i="58"/>
  <c r="F50" i="58"/>
  <c r="D50" i="58"/>
  <c r="L49" i="58"/>
  <c r="M49" i="58" s="1"/>
  <c r="K49" i="58"/>
  <c r="J49" i="58"/>
  <c r="H49" i="58"/>
  <c r="F49" i="58"/>
  <c r="D49" i="58"/>
  <c r="K48" i="58"/>
  <c r="L48" i="58" s="1"/>
  <c r="M48" i="58" s="1"/>
  <c r="J48" i="58"/>
  <c r="H48" i="58"/>
  <c r="F48" i="58"/>
  <c r="D48" i="58"/>
  <c r="L47" i="58"/>
  <c r="M47" i="58" s="1"/>
  <c r="K47" i="58"/>
  <c r="J47" i="58"/>
  <c r="H47" i="58"/>
  <c r="F47" i="58"/>
  <c r="D47" i="58"/>
  <c r="K46" i="58"/>
  <c r="L46" i="58" s="1"/>
  <c r="M46" i="58" s="1"/>
  <c r="J46" i="58"/>
  <c r="H46" i="58"/>
  <c r="F46" i="58"/>
  <c r="D46" i="58"/>
  <c r="L45" i="58"/>
  <c r="M45" i="58" s="1"/>
  <c r="K45" i="58"/>
  <c r="J45" i="58"/>
  <c r="H45" i="58"/>
  <c r="F45" i="58"/>
  <c r="D45" i="58"/>
  <c r="K44" i="58"/>
  <c r="L44" i="58" s="1"/>
  <c r="M44" i="58" s="1"/>
  <c r="J44" i="58"/>
  <c r="H44" i="58"/>
  <c r="F44" i="58"/>
  <c r="D44" i="58"/>
  <c r="L43" i="58"/>
  <c r="M43" i="58" s="1"/>
  <c r="K43" i="58"/>
  <c r="J43" i="58"/>
  <c r="H43" i="58"/>
  <c r="F43" i="58"/>
  <c r="D43" i="58"/>
  <c r="K42" i="58"/>
  <c r="L42" i="58" s="1"/>
  <c r="M42" i="58" s="1"/>
  <c r="J42" i="58"/>
  <c r="H42" i="58"/>
  <c r="F42" i="58"/>
  <c r="D42" i="58"/>
  <c r="L41" i="58"/>
  <c r="M41" i="58" s="1"/>
  <c r="K41" i="58"/>
  <c r="J41" i="58"/>
  <c r="H41" i="58"/>
  <c r="F41" i="58"/>
  <c r="D41" i="58"/>
  <c r="K40" i="58"/>
  <c r="L40" i="58" s="1"/>
  <c r="M40" i="58" s="1"/>
  <c r="J40" i="58"/>
  <c r="H40" i="58"/>
  <c r="F40" i="58"/>
  <c r="D40" i="58"/>
  <c r="L39" i="58"/>
  <c r="M39" i="58" s="1"/>
  <c r="K39" i="58"/>
  <c r="J39" i="58"/>
  <c r="H39" i="58"/>
  <c r="F39" i="58"/>
  <c r="D39" i="58"/>
  <c r="K38" i="58"/>
  <c r="L38" i="58" s="1"/>
  <c r="M38" i="58" s="1"/>
  <c r="J38" i="58"/>
  <c r="H38" i="58"/>
  <c r="F38" i="58"/>
  <c r="D38" i="58"/>
  <c r="L37" i="58"/>
  <c r="M37" i="58" s="1"/>
  <c r="K37" i="58"/>
  <c r="J37" i="58"/>
  <c r="H37" i="58"/>
  <c r="F37" i="58"/>
  <c r="D37" i="58"/>
  <c r="K36" i="58"/>
  <c r="L36" i="58" s="1"/>
  <c r="M36" i="58" s="1"/>
  <c r="J36" i="58"/>
  <c r="H36" i="58"/>
  <c r="F36" i="58"/>
  <c r="D36" i="58"/>
  <c r="L35" i="58"/>
  <c r="M35" i="58" s="1"/>
  <c r="K35" i="58"/>
  <c r="J35" i="58"/>
  <c r="H35" i="58"/>
  <c r="F35" i="58"/>
  <c r="D35" i="58"/>
  <c r="K34" i="58"/>
  <c r="L34" i="58" s="1"/>
  <c r="M34" i="58" s="1"/>
  <c r="J34" i="58"/>
  <c r="H34" i="58"/>
  <c r="F34" i="58"/>
  <c r="D34" i="58"/>
  <c r="L33" i="58"/>
  <c r="M33" i="58" s="1"/>
  <c r="K33" i="58"/>
  <c r="J33" i="58"/>
  <c r="H33" i="58"/>
  <c r="F33" i="58"/>
  <c r="D33" i="58"/>
  <c r="K32" i="58"/>
  <c r="L32" i="58" s="1"/>
  <c r="M32" i="58" s="1"/>
  <c r="J32" i="58"/>
  <c r="H32" i="58"/>
  <c r="F32" i="58"/>
  <c r="D32" i="58"/>
  <c r="L31" i="58"/>
  <c r="M31" i="58" s="1"/>
  <c r="K31" i="58"/>
  <c r="J31" i="58"/>
  <c r="H31" i="58"/>
  <c r="F31" i="58"/>
  <c r="D31" i="58"/>
  <c r="K30" i="58"/>
  <c r="L30" i="58" s="1"/>
  <c r="M30" i="58" s="1"/>
  <c r="J30" i="58"/>
  <c r="H30" i="58"/>
  <c r="F30" i="58"/>
  <c r="D30" i="58"/>
  <c r="L29" i="58"/>
  <c r="M29" i="58" s="1"/>
  <c r="K29" i="58"/>
  <c r="J29" i="58"/>
  <c r="H29" i="58"/>
  <c r="F29" i="58"/>
  <c r="D29" i="58"/>
  <c r="K28" i="58"/>
  <c r="L28" i="58" s="1"/>
  <c r="M28" i="58" s="1"/>
  <c r="J28" i="58"/>
  <c r="H28" i="58"/>
  <c r="F28" i="58"/>
  <c r="D28" i="58"/>
  <c r="L27" i="58"/>
  <c r="M27" i="58" s="1"/>
  <c r="K27" i="58"/>
  <c r="J27" i="58"/>
  <c r="H27" i="58"/>
  <c r="F27" i="58"/>
  <c r="D27" i="58"/>
  <c r="K26" i="58"/>
  <c r="L26" i="58" s="1"/>
  <c r="M26" i="58" s="1"/>
  <c r="J26" i="58"/>
  <c r="H26" i="58"/>
  <c r="F26" i="58"/>
  <c r="D26" i="58"/>
  <c r="L25" i="58"/>
  <c r="M25" i="58" s="1"/>
  <c r="K25" i="58"/>
  <c r="J25" i="58"/>
  <c r="H25" i="58"/>
  <c r="F25" i="58"/>
  <c r="D25" i="58"/>
  <c r="K24" i="58"/>
  <c r="L24" i="58" s="1"/>
  <c r="M24" i="58" s="1"/>
  <c r="J24" i="58"/>
  <c r="H24" i="58"/>
  <c r="F24" i="58"/>
  <c r="D24" i="58"/>
  <c r="L23" i="58"/>
  <c r="M23" i="58" s="1"/>
  <c r="K23" i="58"/>
  <c r="J23" i="58"/>
  <c r="H23" i="58"/>
  <c r="F23" i="58"/>
  <c r="D23" i="58"/>
  <c r="K22" i="58"/>
  <c r="L22" i="58" s="1"/>
  <c r="M22" i="58" s="1"/>
  <c r="J22" i="58"/>
  <c r="H22" i="58"/>
  <c r="F22" i="58"/>
  <c r="D22" i="58"/>
  <c r="L21" i="58"/>
  <c r="M21" i="58" s="1"/>
  <c r="K21" i="58"/>
  <c r="J21" i="58"/>
  <c r="H21" i="58"/>
  <c r="F21" i="58"/>
  <c r="D21" i="58"/>
  <c r="K20" i="58"/>
  <c r="L20" i="58" s="1"/>
  <c r="M20" i="58" s="1"/>
  <c r="J20" i="58"/>
  <c r="H20" i="58"/>
  <c r="F20" i="58"/>
  <c r="D20" i="58"/>
  <c r="L19" i="58"/>
  <c r="M19" i="58" s="1"/>
  <c r="K19" i="58"/>
  <c r="J19" i="58"/>
  <c r="H19" i="58"/>
  <c r="F19" i="58"/>
  <c r="D19" i="58"/>
  <c r="K18" i="58"/>
  <c r="L18" i="58" s="1"/>
  <c r="M18" i="58" s="1"/>
  <c r="J18" i="58"/>
  <c r="H18" i="58"/>
  <c r="F18" i="58"/>
  <c r="D18" i="58"/>
  <c r="L17" i="58"/>
  <c r="M17" i="58" s="1"/>
  <c r="K17" i="58"/>
  <c r="J17" i="58"/>
  <c r="H17" i="58"/>
  <c r="F17" i="58"/>
  <c r="D17" i="58"/>
  <c r="K16" i="58"/>
  <c r="L16" i="58" s="1"/>
  <c r="M16" i="58" s="1"/>
  <c r="J16" i="58"/>
  <c r="H16" i="58"/>
  <c r="F16" i="58"/>
  <c r="D16" i="58"/>
  <c r="L15" i="58"/>
  <c r="M15" i="58" s="1"/>
  <c r="K15" i="58"/>
  <c r="J15" i="58"/>
  <c r="H15" i="58"/>
  <c r="F15" i="58"/>
  <c r="D15" i="58"/>
  <c r="K14" i="58"/>
  <c r="L14" i="58" s="1"/>
  <c r="M14" i="58" s="1"/>
  <c r="J14" i="58"/>
  <c r="H14" i="58"/>
  <c r="F14" i="58"/>
  <c r="D14" i="58"/>
  <c r="K13" i="58"/>
  <c r="L13" i="58" s="1"/>
  <c r="M13" i="58" s="1"/>
  <c r="J13" i="58"/>
  <c r="H13" i="58"/>
  <c r="F13" i="58"/>
  <c r="D13" i="58"/>
  <c r="L12" i="58"/>
  <c r="M12" i="58" s="1"/>
  <c r="K12" i="58"/>
  <c r="J12" i="58"/>
  <c r="H12" i="58"/>
  <c r="F12" i="58"/>
  <c r="D12" i="58"/>
  <c r="I52" i="57"/>
  <c r="J52" i="57" s="1"/>
  <c r="G52" i="57"/>
  <c r="H52" i="57" s="1"/>
  <c r="E52" i="57"/>
  <c r="F52" i="57" s="1"/>
  <c r="C52" i="57"/>
  <c r="K51" i="57"/>
  <c r="L51" i="57" s="1"/>
  <c r="M51" i="57" s="1"/>
  <c r="J51" i="57"/>
  <c r="H51" i="57"/>
  <c r="F51" i="57"/>
  <c r="D51" i="57"/>
  <c r="L50" i="57"/>
  <c r="M50" i="57" s="1"/>
  <c r="K50" i="57"/>
  <c r="J50" i="57"/>
  <c r="H50" i="57"/>
  <c r="F50" i="57"/>
  <c r="D50" i="57"/>
  <c r="K49" i="57"/>
  <c r="L49" i="57" s="1"/>
  <c r="M49" i="57" s="1"/>
  <c r="J49" i="57"/>
  <c r="H49" i="57"/>
  <c r="F49" i="57"/>
  <c r="D49" i="57"/>
  <c r="L48" i="57"/>
  <c r="M48" i="57" s="1"/>
  <c r="K48" i="57"/>
  <c r="J48" i="57"/>
  <c r="H48" i="57"/>
  <c r="F48" i="57"/>
  <c r="D48" i="57"/>
  <c r="K47" i="57"/>
  <c r="L47" i="57" s="1"/>
  <c r="M47" i="57" s="1"/>
  <c r="J47" i="57"/>
  <c r="H47" i="57"/>
  <c r="F47" i="57"/>
  <c r="D47" i="57"/>
  <c r="L46" i="57"/>
  <c r="M46" i="57" s="1"/>
  <c r="K46" i="57"/>
  <c r="J46" i="57"/>
  <c r="H46" i="57"/>
  <c r="F46" i="57"/>
  <c r="D46" i="57"/>
  <c r="K45" i="57"/>
  <c r="L45" i="57" s="1"/>
  <c r="M45" i="57" s="1"/>
  <c r="J45" i="57"/>
  <c r="H45" i="57"/>
  <c r="F45" i="57"/>
  <c r="D45" i="57"/>
  <c r="L44" i="57"/>
  <c r="M44" i="57" s="1"/>
  <c r="K44" i="57"/>
  <c r="J44" i="57"/>
  <c r="H44" i="57"/>
  <c r="F44" i="57"/>
  <c r="D44" i="57"/>
  <c r="K43" i="57"/>
  <c r="L43" i="57" s="1"/>
  <c r="M43" i="57" s="1"/>
  <c r="J43" i="57"/>
  <c r="H43" i="57"/>
  <c r="F43" i="57"/>
  <c r="D43" i="57"/>
  <c r="L42" i="57"/>
  <c r="M42" i="57" s="1"/>
  <c r="K42" i="57"/>
  <c r="J42" i="57"/>
  <c r="H42" i="57"/>
  <c r="F42" i="57"/>
  <c r="D42" i="57"/>
  <c r="K41" i="57"/>
  <c r="L41" i="57" s="1"/>
  <c r="M41" i="57" s="1"/>
  <c r="J41" i="57"/>
  <c r="H41" i="57"/>
  <c r="F41" i="57"/>
  <c r="D41" i="57"/>
  <c r="L40" i="57"/>
  <c r="M40" i="57" s="1"/>
  <c r="K40" i="57"/>
  <c r="J40" i="57"/>
  <c r="H40" i="57"/>
  <c r="F40" i="57"/>
  <c r="D40" i="57"/>
  <c r="K39" i="57"/>
  <c r="L39" i="57" s="1"/>
  <c r="M39" i="57" s="1"/>
  <c r="J39" i="57"/>
  <c r="H39" i="57"/>
  <c r="F39" i="57"/>
  <c r="D39" i="57"/>
  <c r="L38" i="57"/>
  <c r="M38" i="57" s="1"/>
  <c r="K38" i="57"/>
  <c r="J38" i="57"/>
  <c r="H38" i="57"/>
  <c r="F38" i="57"/>
  <c r="D38" i="57"/>
  <c r="K37" i="57"/>
  <c r="L37" i="57" s="1"/>
  <c r="M37" i="57" s="1"/>
  <c r="J37" i="57"/>
  <c r="H37" i="57"/>
  <c r="F37" i="57"/>
  <c r="D37" i="57"/>
  <c r="L36" i="57"/>
  <c r="M36" i="57" s="1"/>
  <c r="K36" i="57"/>
  <c r="J36" i="57"/>
  <c r="H36" i="57"/>
  <c r="F36" i="57"/>
  <c r="D36" i="57"/>
  <c r="K35" i="57"/>
  <c r="L35" i="57" s="1"/>
  <c r="M35" i="57" s="1"/>
  <c r="J35" i="57"/>
  <c r="H35" i="57"/>
  <c r="F35" i="57"/>
  <c r="D35" i="57"/>
  <c r="L34" i="57"/>
  <c r="M34" i="57" s="1"/>
  <c r="K34" i="57"/>
  <c r="J34" i="57"/>
  <c r="H34" i="57"/>
  <c r="F34" i="57"/>
  <c r="D34" i="57"/>
  <c r="K33" i="57"/>
  <c r="L33" i="57" s="1"/>
  <c r="M33" i="57" s="1"/>
  <c r="J33" i="57"/>
  <c r="H33" i="57"/>
  <c r="F33" i="57"/>
  <c r="D33" i="57"/>
  <c r="L32" i="57"/>
  <c r="M32" i="57" s="1"/>
  <c r="K32" i="57"/>
  <c r="J32" i="57"/>
  <c r="H32" i="57"/>
  <c r="F32" i="57"/>
  <c r="D32" i="57"/>
  <c r="K31" i="57"/>
  <c r="L31" i="57" s="1"/>
  <c r="M31" i="57" s="1"/>
  <c r="J31" i="57"/>
  <c r="H31" i="57"/>
  <c r="F31" i="57"/>
  <c r="D31" i="57"/>
  <c r="L30" i="57"/>
  <c r="M30" i="57" s="1"/>
  <c r="K30" i="57"/>
  <c r="J30" i="57"/>
  <c r="H30" i="57"/>
  <c r="F30" i="57"/>
  <c r="D30" i="57"/>
  <c r="K29" i="57"/>
  <c r="L29" i="57" s="1"/>
  <c r="M29" i="57" s="1"/>
  <c r="J29" i="57"/>
  <c r="H29" i="57"/>
  <c r="F29" i="57"/>
  <c r="D29" i="57"/>
  <c r="L28" i="57"/>
  <c r="M28" i="57" s="1"/>
  <c r="K28" i="57"/>
  <c r="J28" i="57"/>
  <c r="H28" i="57"/>
  <c r="F28" i="57"/>
  <c r="D28" i="57"/>
  <c r="K27" i="57"/>
  <c r="L27" i="57" s="1"/>
  <c r="M27" i="57" s="1"/>
  <c r="J27" i="57"/>
  <c r="H27" i="57"/>
  <c r="F27" i="57"/>
  <c r="D27" i="57"/>
  <c r="L26" i="57"/>
  <c r="M26" i="57" s="1"/>
  <c r="K26" i="57"/>
  <c r="J26" i="57"/>
  <c r="H26" i="57"/>
  <c r="F26" i="57"/>
  <c r="D26" i="57"/>
  <c r="K25" i="57"/>
  <c r="L25" i="57" s="1"/>
  <c r="M25" i="57" s="1"/>
  <c r="J25" i="57"/>
  <c r="H25" i="57"/>
  <c r="F25" i="57"/>
  <c r="D25" i="57"/>
  <c r="L24" i="57"/>
  <c r="M24" i="57" s="1"/>
  <c r="K24" i="57"/>
  <c r="J24" i="57"/>
  <c r="H24" i="57"/>
  <c r="F24" i="57"/>
  <c r="D24" i="57"/>
  <c r="K23" i="57"/>
  <c r="L23" i="57" s="1"/>
  <c r="M23" i="57" s="1"/>
  <c r="J23" i="57"/>
  <c r="H23" i="57"/>
  <c r="F23" i="57"/>
  <c r="D23" i="57"/>
  <c r="L22" i="57"/>
  <c r="M22" i="57" s="1"/>
  <c r="K22" i="57"/>
  <c r="J22" i="57"/>
  <c r="H22" i="57"/>
  <c r="F22" i="57"/>
  <c r="D22" i="57"/>
  <c r="K21" i="57"/>
  <c r="L21" i="57" s="1"/>
  <c r="M21" i="57" s="1"/>
  <c r="J21" i="57"/>
  <c r="H21" i="57"/>
  <c r="F21" i="57"/>
  <c r="D21" i="57"/>
  <c r="L20" i="57"/>
  <c r="M20" i="57" s="1"/>
  <c r="K20" i="57"/>
  <c r="J20" i="57"/>
  <c r="H20" i="57"/>
  <c r="F20" i="57"/>
  <c r="D20" i="57"/>
  <c r="K19" i="57"/>
  <c r="L19" i="57" s="1"/>
  <c r="M19" i="57" s="1"/>
  <c r="J19" i="57"/>
  <c r="H19" i="57"/>
  <c r="F19" i="57"/>
  <c r="D19" i="57"/>
  <c r="L18" i="57"/>
  <c r="M18" i="57" s="1"/>
  <c r="K18" i="57"/>
  <c r="J18" i="57"/>
  <c r="H18" i="57"/>
  <c r="F18" i="57"/>
  <c r="D18" i="57"/>
  <c r="K17" i="57"/>
  <c r="L17" i="57" s="1"/>
  <c r="M17" i="57" s="1"/>
  <c r="J17" i="57"/>
  <c r="H17" i="57"/>
  <c r="F17" i="57"/>
  <c r="D17" i="57"/>
  <c r="L16" i="57"/>
  <c r="M16" i="57" s="1"/>
  <c r="K16" i="57"/>
  <c r="J16" i="57"/>
  <c r="H16" i="57"/>
  <c r="F16" i="57"/>
  <c r="D16" i="57"/>
  <c r="K15" i="57"/>
  <c r="L15" i="57" s="1"/>
  <c r="M15" i="57" s="1"/>
  <c r="J15" i="57"/>
  <c r="H15" i="57"/>
  <c r="F15" i="57"/>
  <c r="D15" i="57"/>
  <c r="L14" i="57"/>
  <c r="M14" i="57" s="1"/>
  <c r="K14" i="57"/>
  <c r="J14" i="57"/>
  <c r="H14" i="57"/>
  <c r="F14" i="57"/>
  <c r="D14" i="57"/>
  <c r="K13" i="57"/>
  <c r="L13" i="57" s="1"/>
  <c r="M13" i="57" s="1"/>
  <c r="J13" i="57"/>
  <c r="H13" i="57"/>
  <c r="F13" i="57"/>
  <c r="D13" i="57"/>
  <c r="L12" i="57"/>
  <c r="M12" i="57" s="1"/>
  <c r="K12" i="57"/>
  <c r="J12" i="57"/>
  <c r="H12" i="57"/>
  <c r="F12" i="57"/>
  <c r="D12" i="57"/>
  <c r="K50" i="56"/>
  <c r="L50" i="56" s="1"/>
  <c r="M50" i="56" s="1"/>
  <c r="L49" i="56"/>
  <c r="M49" i="56" s="1"/>
  <c r="K49" i="56"/>
  <c r="K48" i="56"/>
  <c r="L48" i="56" s="1"/>
  <c r="M48" i="56" s="1"/>
  <c r="L47" i="56"/>
  <c r="M47" i="56" s="1"/>
  <c r="K47" i="56"/>
  <c r="I52" i="56"/>
  <c r="J52" i="56" s="1"/>
  <c r="G52" i="56"/>
  <c r="H52" i="56" s="1"/>
  <c r="E52" i="56"/>
  <c r="F52" i="56" s="1"/>
  <c r="C52" i="56"/>
  <c r="J51" i="56"/>
  <c r="H51" i="56"/>
  <c r="F51" i="56"/>
  <c r="D51" i="56"/>
  <c r="J50" i="56"/>
  <c r="H50" i="56"/>
  <c r="F50" i="56"/>
  <c r="D50" i="56"/>
  <c r="J49" i="56"/>
  <c r="H49" i="56"/>
  <c r="F49" i="56"/>
  <c r="D49" i="56"/>
  <c r="J48" i="56"/>
  <c r="H48" i="56"/>
  <c r="F48" i="56"/>
  <c r="D48" i="56"/>
  <c r="J47" i="56"/>
  <c r="H47" i="56"/>
  <c r="F47" i="56"/>
  <c r="D47" i="56"/>
  <c r="J46" i="56"/>
  <c r="H46" i="56"/>
  <c r="F46" i="56"/>
  <c r="D46" i="56"/>
  <c r="J45" i="56"/>
  <c r="H45" i="56"/>
  <c r="F45" i="56"/>
  <c r="D45" i="56"/>
  <c r="J44" i="56"/>
  <c r="H44" i="56"/>
  <c r="F44" i="56"/>
  <c r="D44" i="56"/>
  <c r="J43" i="56"/>
  <c r="H43" i="56"/>
  <c r="F43" i="56"/>
  <c r="D43" i="56"/>
  <c r="J42" i="56"/>
  <c r="H42" i="56"/>
  <c r="F42" i="56"/>
  <c r="D42" i="56"/>
  <c r="J41" i="56"/>
  <c r="H41" i="56"/>
  <c r="F41" i="56"/>
  <c r="D41" i="56"/>
  <c r="J40" i="56"/>
  <c r="H40" i="56"/>
  <c r="F40" i="56"/>
  <c r="D40" i="56"/>
  <c r="J39" i="56"/>
  <c r="H39" i="56"/>
  <c r="F39" i="56"/>
  <c r="D39" i="56"/>
  <c r="J38" i="56"/>
  <c r="H38" i="56"/>
  <c r="F38" i="56"/>
  <c r="D38" i="56"/>
  <c r="J37" i="56"/>
  <c r="H37" i="56"/>
  <c r="F37" i="56"/>
  <c r="D37" i="56"/>
  <c r="J36" i="56"/>
  <c r="H36" i="56"/>
  <c r="F36" i="56"/>
  <c r="D36" i="56"/>
  <c r="J35" i="56"/>
  <c r="H35" i="56"/>
  <c r="F35" i="56"/>
  <c r="D35" i="56"/>
  <c r="J34" i="56"/>
  <c r="H34" i="56"/>
  <c r="F34" i="56"/>
  <c r="D34" i="56"/>
  <c r="J33" i="56"/>
  <c r="H33" i="56"/>
  <c r="F33" i="56"/>
  <c r="D33" i="56"/>
  <c r="J32" i="56"/>
  <c r="H32" i="56"/>
  <c r="F32" i="56"/>
  <c r="D32" i="56"/>
  <c r="J31" i="56"/>
  <c r="H31" i="56"/>
  <c r="F31" i="56"/>
  <c r="D31" i="56"/>
  <c r="J30" i="56"/>
  <c r="H30" i="56"/>
  <c r="F30" i="56"/>
  <c r="D30" i="56"/>
  <c r="J29" i="56"/>
  <c r="H29" i="56"/>
  <c r="F29" i="56"/>
  <c r="D29" i="56"/>
  <c r="J28" i="56"/>
  <c r="H28" i="56"/>
  <c r="F28" i="56"/>
  <c r="D28" i="56"/>
  <c r="J27" i="56"/>
  <c r="H27" i="56"/>
  <c r="F27" i="56"/>
  <c r="D27" i="56"/>
  <c r="J26" i="56"/>
  <c r="H26" i="56"/>
  <c r="F26" i="56"/>
  <c r="D26" i="56"/>
  <c r="J25" i="56"/>
  <c r="H25" i="56"/>
  <c r="F25" i="56"/>
  <c r="D25" i="56"/>
  <c r="J24" i="56"/>
  <c r="H24" i="56"/>
  <c r="F24" i="56"/>
  <c r="D24" i="56"/>
  <c r="J23" i="56"/>
  <c r="H23" i="56"/>
  <c r="F23" i="56"/>
  <c r="D23" i="56"/>
  <c r="J22" i="56"/>
  <c r="H22" i="56"/>
  <c r="F22" i="56"/>
  <c r="D22" i="56"/>
  <c r="J21" i="56"/>
  <c r="H21" i="56"/>
  <c r="F21" i="56"/>
  <c r="D21" i="56"/>
  <c r="J20" i="56"/>
  <c r="H20" i="56"/>
  <c r="F20" i="56"/>
  <c r="D20" i="56"/>
  <c r="J19" i="56"/>
  <c r="H19" i="56"/>
  <c r="F19" i="56"/>
  <c r="D19" i="56"/>
  <c r="J18" i="56"/>
  <c r="H18" i="56"/>
  <c r="F18" i="56"/>
  <c r="D18" i="56"/>
  <c r="J17" i="56"/>
  <c r="H17" i="56"/>
  <c r="F17" i="56"/>
  <c r="D17" i="56"/>
  <c r="J16" i="56"/>
  <c r="H16" i="56"/>
  <c r="F16" i="56"/>
  <c r="D16" i="56"/>
  <c r="J15" i="56"/>
  <c r="H15" i="56"/>
  <c r="F15" i="56"/>
  <c r="D15" i="56"/>
  <c r="J14" i="56"/>
  <c r="H14" i="56"/>
  <c r="F14" i="56"/>
  <c r="D14" i="56"/>
  <c r="J13" i="56"/>
  <c r="H13" i="56"/>
  <c r="F13" i="56"/>
  <c r="D13" i="56"/>
  <c r="J12" i="56"/>
  <c r="H12" i="56"/>
  <c r="F12" i="56"/>
  <c r="D12" i="56"/>
  <c r="L48" i="54"/>
  <c r="M48" i="54" s="1"/>
  <c r="K48" i="54"/>
  <c r="K47" i="54"/>
  <c r="L47" i="54" s="1"/>
  <c r="M47" i="54" s="1"/>
  <c r="L46" i="54"/>
  <c r="M46" i="54" s="1"/>
  <c r="K46" i="54"/>
  <c r="K45" i="54"/>
  <c r="L45" i="54" s="1"/>
  <c r="M45" i="54" s="1"/>
  <c r="C50" i="54"/>
  <c r="K50" i="54" s="1"/>
  <c r="C46" i="69" s="1"/>
  <c r="K45" i="71"/>
  <c r="I12" i="49"/>
  <c r="I9" i="71" s="1"/>
  <c r="I13" i="49"/>
  <c r="I10" i="71" s="1"/>
  <c r="I14" i="49"/>
  <c r="I11" i="71" s="1"/>
  <c r="I15" i="49"/>
  <c r="I12" i="71" s="1"/>
  <c r="I16" i="49"/>
  <c r="I13" i="71" s="1"/>
  <c r="I17" i="49"/>
  <c r="I14" i="71" s="1"/>
  <c r="I18" i="49"/>
  <c r="I15" i="71" s="1"/>
  <c r="I19" i="49"/>
  <c r="I16" i="71" s="1"/>
  <c r="I20" i="49"/>
  <c r="I17" i="71" s="1"/>
  <c r="I21" i="49"/>
  <c r="I18" i="71" s="1"/>
  <c r="I22" i="49"/>
  <c r="I19" i="71" s="1"/>
  <c r="I23" i="49"/>
  <c r="I20" i="71" s="1"/>
  <c r="I24" i="49"/>
  <c r="I21" i="71" s="1"/>
  <c r="I25" i="49"/>
  <c r="I22" i="71" s="1"/>
  <c r="I26" i="49"/>
  <c r="I23" i="71" s="1"/>
  <c r="I27" i="49"/>
  <c r="I24" i="71" s="1"/>
  <c r="I28" i="49"/>
  <c r="I25" i="71" s="1"/>
  <c r="I29" i="49"/>
  <c r="I26" i="71" s="1"/>
  <c r="I30" i="49"/>
  <c r="I27" i="71" s="1"/>
  <c r="I31" i="49"/>
  <c r="I28" i="71" s="1"/>
  <c r="I32" i="49"/>
  <c r="I29" i="71" s="1"/>
  <c r="I33" i="49"/>
  <c r="I30" i="71" s="1"/>
  <c r="I34" i="49"/>
  <c r="I31" i="71" s="1"/>
  <c r="I35" i="49"/>
  <c r="I32" i="71" s="1"/>
  <c r="I36" i="49"/>
  <c r="I33" i="71" s="1"/>
  <c r="I37" i="49"/>
  <c r="I34" i="71" s="1"/>
  <c r="I38" i="49"/>
  <c r="I35" i="71" s="1"/>
  <c r="I39" i="49"/>
  <c r="I36" i="71" s="1"/>
  <c r="I40" i="49"/>
  <c r="I37" i="71" s="1"/>
  <c r="I41" i="49"/>
  <c r="I38" i="71" s="1"/>
  <c r="I42" i="49"/>
  <c r="I39" i="71" s="1"/>
  <c r="I43" i="49"/>
  <c r="I40" i="71" s="1"/>
  <c r="I44" i="49"/>
  <c r="I41" i="71" s="1"/>
  <c r="I45" i="49"/>
  <c r="I42" i="71" s="1"/>
  <c r="I46" i="49"/>
  <c r="I43" i="71" s="1"/>
  <c r="I47" i="49"/>
  <c r="I44" i="71" s="1"/>
  <c r="I48" i="49"/>
  <c r="I45" i="71" s="1"/>
  <c r="I49" i="49"/>
  <c r="I46" i="71" s="1"/>
  <c r="I50" i="49"/>
  <c r="I47" i="71" s="1"/>
  <c r="I51" i="49"/>
  <c r="I48" i="71" s="1"/>
  <c r="K46" i="71"/>
  <c r="K44" i="71"/>
  <c r="G50" i="53"/>
  <c r="H50" i="53" s="1"/>
  <c r="I50" i="53" s="1"/>
  <c r="G49" i="53"/>
  <c r="H49" i="53" s="1"/>
  <c r="I49" i="53" s="1"/>
  <c r="G48" i="53"/>
  <c r="H48" i="53" s="1"/>
  <c r="I48" i="53" s="1"/>
  <c r="G47" i="53"/>
  <c r="H47" i="53" s="1"/>
  <c r="I47" i="53" s="1"/>
  <c r="I52" i="52"/>
  <c r="J52" i="52" s="1"/>
  <c r="G52" i="52"/>
  <c r="H52" i="52" s="1"/>
  <c r="E52" i="52"/>
  <c r="F52" i="52" s="1"/>
  <c r="C52" i="52"/>
  <c r="D52" i="52" s="1"/>
  <c r="L51" i="52"/>
  <c r="M51" i="52" s="1"/>
  <c r="K51" i="52"/>
  <c r="J51" i="52"/>
  <c r="H51" i="52"/>
  <c r="F51" i="52"/>
  <c r="D51" i="52"/>
  <c r="K50" i="52"/>
  <c r="L50" i="52" s="1"/>
  <c r="M50" i="52" s="1"/>
  <c r="J50" i="52"/>
  <c r="H50" i="52"/>
  <c r="F50" i="52"/>
  <c r="D50" i="52"/>
  <c r="L49" i="52"/>
  <c r="M49" i="52" s="1"/>
  <c r="K49" i="52"/>
  <c r="J49" i="52"/>
  <c r="H49" i="52"/>
  <c r="F49" i="52"/>
  <c r="D49" i="52"/>
  <c r="K48" i="52"/>
  <c r="L48" i="52" s="1"/>
  <c r="M48" i="52" s="1"/>
  <c r="J48" i="52"/>
  <c r="H48" i="52"/>
  <c r="F48" i="52"/>
  <c r="D48" i="52"/>
  <c r="L47" i="52"/>
  <c r="M47" i="52" s="1"/>
  <c r="K47" i="52"/>
  <c r="J47" i="52"/>
  <c r="H47" i="52"/>
  <c r="F47" i="52"/>
  <c r="D47" i="52"/>
  <c r="K46" i="52"/>
  <c r="L46" i="52" s="1"/>
  <c r="M46" i="52" s="1"/>
  <c r="J46" i="52"/>
  <c r="H46" i="52"/>
  <c r="F46" i="52"/>
  <c r="D46" i="52"/>
  <c r="L45" i="52"/>
  <c r="M45" i="52" s="1"/>
  <c r="K45" i="52"/>
  <c r="J45" i="52"/>
  <c r="H45" i="52"/>
  <c r="F45" i="52"/>
  <c r="D45" i="52"/>
  <c r="K44" i="52"/>
  <c r="L44" i="52" s="1"/>
  <c r="M44" i="52" s="1"/>
  <c r="J44" i="52"/>
  <c r="H44" i="52"/>
  <c r="F44" i="52"/>
  <c r="D44" i="52"/>
  <c r="L43" i="52"/>
  <c r="M43" i="52" s="1"/>
  <c r="K43" i="52"/>
  <c r="J43" i="52"/>
  <c r="H43" i="52"/>
  <c r="F43" i="52"/>
  <c r="D43" i="52"/>
  <c r="K42" i="52"/>
  <c r="L42" i="52" s="1"/>
  <c r="M42" i="52" s="1"/>
  <c r="J42" i="52"/>
  <c r="H42" i="52"/>
  <c r="F42" i="52"/>
  <c r="D42" i="52"/>
  <c r="L41" i="52"/>
  <c r="M41" i="52" s="1"/>
  <c r="K41" i="52"/>
  <c r="J41" i="52"/>
  <c r="H41" i="52"/>
  <c r="F41" i="52"/>
  <c r="D41" i="52"/>
  <c r="K40" i="52"/>
  <c r="L40" i="52" s="1"/>
  <c r="M40" i="52" s="1"/>
  <c r="J40" i="52"/>
  <c r="H40" i="52"/>
  <c r="F40" i="52"/>
  <c r="D40" i="52"/>
  <c r="L39" i="52"/>
  <c r="M39" i="52" s="1"/>
  <c r="K39" i="52"/>
  <c r="J39" i="52"/>
  <c r="H39" i="52"/>
  <c r="F39" i="52"/>
  <c r="D39" i="52"/>
  <c r="K38" i="52"/>
  <c r="L38" i="52" s="1"/>
  <c r="M38" i="52" s="1"/>
  <c r="J38" i="52"/>
  <c r="H38" i="52"/>
  <c r="F38" i="52"/>
  <c r="D38" i="52"/>
  <c r="L37" i="52"/>
  <c r="M37" i="52" s="1"/>
  <c r="K37" i="52"/>
  <c r="J37" i="52"/>
  <c r="H37" i="52"/>
  <c r="F37" i="52"/>
  <c r="D37" i="52"/>
  <c r="K36" i="52"/>
  <c r="L36" i="52" s="1"/>
  <c r="M36" i="52" s="1"/>
  <c r="J36" i="52"/>
  <c r="H36" i="52"/>
  <c r="F36" i="52"/>
  <c r="D36" i="52"/>
  <c r="L35" i="52"/>
  <c r="M35" i="52" s="1"/>
  <c r="K35" i="52"/>
  <c r="J35" i="52"/>
  <c r="H35" i="52"/>
  <c r="F35" i="52"/>
  <c r="D35" i="52"/>
  <c r="K34" i="52"/>
  <c r="L34" i="52" s="1"/>
  <c r="M34" i="52" s="1"/>
  <c r="J34" i="52"/>
  <c r="H34" i="52"/>
  <c r="F34" i="52"/>
  <c r="D34" i="52"/>
  <c r="L33" i="52"/>
  <c r="M33" i="52" s="1"/>
  <c r="K33" i="52"/>
  <c r="J33" i="52"/>
  <c r="H33" i="52"/>
  <c r="F33" i="52"/>
  <c r="D33" i="52"/>
  <c r="K32" i="52"/>
  <c r="L32" i="52" s="1"/>
  <c r="M32" i="52" s="1"/>
  <c r="J32" i="52"/>
  <c r="H32" i="52"/>
  <c r="F32" i="52"/>
  <c r="D32" i="52"/>
  <c r="L31" i="52"/>
  <c r="M31" i="52" s="1"/>
  <c r="K31" i="52"/>
  <c r="J31" i="52"/>
  <c r="H31" i="52"/>
  <c r="F31" i="52"/>
  <c r="D31" i="52"/>
  <c r="K30" i="52"/>
  <c r="L30" i="52" s="1"/>
  <c r="M30" i="52" s="1"/>
  <c r="J30" i="52"/>
  <c r="H30" i="52"/>
  <c r="F30" i="52"/>
  <c r="D30" i="52"/>
  <c r="L29" i="52"/>
  <c r="M29" i="52" s="1"/>
  <c r="K29" i="52"/>
  <c r="J29" i="52"/>
  <c r="H29" i="52"/>
  <c r="F29" i="52"/>
  <c r="D29" i="52"/>
  <c r="K28" i="52"/>
  <c r="L28" i="52" s="1"/>
  <c r="M28" i="52" s="1"/>
  <c r="J28" i="52"/>
  <c r="H28" i="52"/>
  <c r="F28" i="52"/>
  <c r="D28" i="52"/>
  <c r="L27" i="52"/>
  <c r="M27" i="52" s="1"/>
  <c r="K27" i="52"/>
  <c r="J27" i="52"/>
  <c r="H27" i="52"/>
  <c r="F27" i="52"/>
  <c r="D27" i="52"/>
  <c r="K26" i="52"/>
  <c r="L26" i="52" s="1"/>
  <c r="M26" i="52" s="1"/>
  <c r="J26" i="52"/>
  <c r="H26" i="52"/>
  <c r="F26" i="52"/>
  <c r="D26" i="52"/>
  <c r="L25" i="52"/>
  <c r="M25" i="52" s="1"/>
  <c r="K25" i="52"/>
  <c r="J25" i="52"/>
  <c r="H25" i="52"/>
  <c r="F25" i="52"/>
  <c r="D25" i="52"/>
  <c r="K24" i="52"/>
  <c r="L24" i="52" s="1"/>
  <c r="M24" i="52" s="1"/>
  <c r="J24" i="52"/>
  <c r="H24" i="52"/>
  <c r="F24" i="52"/>
  <c r="D24" i="52"/>
  <c r="L23" i="52"/>
  <c r="M23" i="52" s="1"/>
  <c r="K23" i="52"/>
  <c r="J23" i="52"/>
  <c r="H23" i="52"/>
  <c r="F23" i="52"/>
  <c r="D23" i="52"/>
  <c r="K22" i="52"/>
  <c r="L22" i="52" s="1"/>
  <c r="M22" i="52" s="1"/>
  <c r="J22" i="52"/>
  <c r="H22" i="52"/>
  <c r="F22" i="52"/>
  <c r="D22" i="52"/>
  <c r="L21" i="52"/>
  <c r="M21" i="52" s="1"/>
  <c r="K21" i="52"/>
  <c r="J21" i="52"/>
  <c r="H21" i="52"/>
  <c r="F21" i="52"/>
  <c r="D21" i="52"/>
  <c r="K20" i="52"/>
  <c r="L20" i="52" s="1"/>
  <c r="M20" i="52" s="1"/>
  <c r="J20" i="52"/>
  <c r="H20" i="52"/>
  <c r="F20" i="52"/>
  <c r="D20" i="52"/>
  <c r="L19" i="52"/>
  <c r="M19" i="52" s="1"/>
  <c r="K19" i="52"/>
  <c r="J19" i="52"/>
  <c r="H19" i="52"/>
  <c r="F19" i="52"/>
  <c r="D19" i="52"/>
  <c r="K18" i="52"/>
  <c r="L18" i="52" s="1"/>
  <c r="M18" i="52" s="1"/>
  <c r="J18" i="52"/>
  <c r="H18" i="52"/>
  <c r="F18" i="52"/>
  <c r="D18" i="52"/>
  <c r="L17" i="52"/>
  <c r="M17" i="52" s="1"/>
  <c r="K17" i="52"/>
  <c r="J17" i="52"/>
  <c r="H17" i="52"/>
  <c r="F17" i="52"/>
  <c r="D17" i="52"/>
  <c r="K16" i="52"/>
  <c r="L16" i="52" s="1"/>
  <c r="M16" i="52" s="1"/>
  <c r="J16" i="52"/>
  <c r="H16" i="52"/>
  <c r="F16" i="52"/>
  <c r="D16" i="52"/>
  <c r="L15" i="52"/>
  <c r="M15" i="52" s="1"/>
  <c r="K15" i="52"/>
  <c r="J15" i="52"/>
  <c r="H15" i="52"/>
  <c r="F15" i="52"/>
  <c r="D15" i="52"/>
  <c r="K14" i="52"/>
  <c r="L14" i="52" s="1"/>
  <c r="M14" i="52" s="1"/>
  <c r="J14" i="52"/>
  <c r="H14" i="52"/>
  <c r="F14" i="52"/>
  <c r="D14" i="52"/>
  <c r="L13" i="52"/>
  <c r="M13" i="52" s="1"/>
  <c r="K13" i="52"/>
  <c r="J13" i="52"/>
  <c r="H13" i="52"/>
  <c r="F13" i="52"/>
  <c r="D13" i="52"/>
  <c r="K12" i="52"/>
  <c r="L12" i="52" s="1"/>
  <c r="M12" i="52" s="1"/>
  <c r="J12" i="52"/>
  <c r="H12" i="52"/>
  <c r="F12" i="52"/>
  <c r="D12" i="52"/>
  <c r="I52" i="51"/>
  <c r="J52" i="51" s="1"/>
  <c r="G52" i="51"/>
  <c r="H52" i="51" s="1"/>
  <c r="E52" i="51"/>
  <c r="F52" i="51" s="1"/>
  <c r="C52" i="51"/>
  <c r="L51" i="51"/>
  <c r="M51" i="51" s="1"/>
  <c r="K51" i="51"/>
  <c r="J51" i="51"/>
  <c r="H51" i="51"/>
  <c r="F51" i="51"/>
  <c r="D51" i="51"/>
  <c r="K50" i="51"/>
  <c r="L50" i="51" s="1"/>
  <c r="M50" i="51" s="1"/>
  <c r="J50" i="51"/>
  <c r="H50" i="51"/>
  <c r="F50" i="51"/>
  <c r="D50" i="51"/>
  <c r="L49" i="51"/>
  <c r="M49" i="51" s="1"/>
  <c r="K49" i="51"/>
  <c r="J49" i="51"/>
  <c r="H49" i="51"/>
  <c r="F49" i="51"/>
  <c r="D49" i="51"/>
  <c r="K48" i="51"/>
  <c r="L48" i="51" s="1"/>
  <c r="M48" i="51" s="1"/>
  <c r="J48" i="51"/>
  <c r="H48" i="51"/>
  <c r="F48" i="51"/>
  <c r="D48" i="51"/>
  <c r="L47" i="51"/>
  <c r="M47" i="51" s="1"/>
  <c r="K47" i="51"/>
  <c r="J47" i="51"/>
  <c r="H47" i="51"/>
  <c r="F47" i="51"/>
  <c r="D47" i="51"/>
  <c r="K46" i="51"/>
  <c r="L46" i="51" s="1"/>
  <c r="M46" i="51" s="1"/>
  <c r="J46" i="51"/>
  <c r="H46" i="51"/>
  <c r="F46" i="51"/>
  <c r="D46" i="51"/>
  <c r="L45" i="51"/>
  <c r="M45" i="51" s="1"/>
  <c r="K45" i="51"/>
  <c r="J45" i="51"/>
  <c r="H45" i="51"/>
  <c r="F45" i="51"/>
  <c r="D45" i="51"/>
  <c r="K44" i="51"/>
  <c r="L44" i="51" s="1"/>
  <c r="M44" i="51" s="1"/>
  <c r="J44" i="51"/>
  <c r="H44" i="51"/>
  <c r="F44" i="51"/>
  <c r="D44" i="51"/>
  <c r="L43" i="51"/>
  <c r="M43" i="51" s="1"/>
  <c r="K43" i="51"/>
  <c r="J43" i="51"/>
  <c r="H43" i="51"/>
  <c r="F43" i="51"/>
  <c r="D43" i="51"/>
  <c r="K42" i="51"/>
  <c r="L42" i="51" s="1"/>
  <c r="M42" i="51" s="1"/>
  <c r="J42" i="51"/>
  <c r="H42" i="51"/>
  <c r="F42" i="51"/>
  <c r="D42" i="51"/>
  <c r="L41" i="51"/>
  <c r="M41" i="51" s="1"/>
  <c r="K41" i="51"/>
  <c r="J41" i="51"/>
  <c r="H41" i="51"/>
  <c r="F41" i="51"/>
  <c r="D41" i="51"/>
  <c r="K40" i="51"/>
  <c r="L40" i="51" s="1"/>
  <c r="M40" i="51" s="1"/>
  <c r="J40" i="51"/>
  <c r="H40" i="51"/>
  <c r="F40" i="51"/>
  <c r="D40" i="51"/>
  <c r="L39" i="51"/>
  <c r="M39" i="51" s="1"/>
  <c r="K39" i="51"/>
  <c r="J39" i="51"/>
  <c r="H39" i="51"/>
  <c r="F39" i="51"/>
  <c r="D39" i="51"/>
  <c r="K38" i="51"/>
  <c r="L38" i="51" s="1"/>
  <c r="M38" i="51" s="1"/>
  <c r="J38" i="51"/>
  <c r="H38" i="51"/>
  <c r="F38" i="51"/>
  <c r="D38" i="51"/>
  <c r="L37" i="51"/>
  <c r="M37" i="51" s="1"/>
  <c r="K37" i="51"/>
  <c r="J37" i="51"/>
  <c r="H37" i="51"/>
  <c r="F37" i="51"/>
  <c r="D37" i="51"/>
  <c r="K36" i="51"/>
  <c r="L36" i="51" s="1"/>
  <c r="M36" i="51" s="1"/>
  <c r="J36" i="51"/>
  <c r="H36" i="51"/>
  <c r="F36" i="51"/>
  <c r="D36" i="51"/>
  <c r="L35" i="51"/>
  <c r="M35" i="51" s="1"/>
  <c r="K35" i="51"/>
  <c r="J35" i="51"/>
  <c r="H35" i="51"/>
  <c r="F35" i="51"/>
  <c r="D35" i="51"/>
  <c r="K34" i="51"/>
  <c r="L34" i="51" s="1"/>
  <c r="M34" i="51" s="1"/>
  <c r="J34" i="51"/>
  <c r="H34" i="51"/>
  <c r="F34" i="51"/>
  <c r="D34" i="51"/>
  <c r="L33" i="51"/>
  <c r="M33" i="51" s="1"/>
  <c r="K33" i="51"/>
  <c r="J33" i="51"/>
  <c r="H33" i="51"/>
  <c r="F33" i="51"/>
  <c r="D33" i="51"/>
  <c r="K32" i="51"/>
  <c r="L32" i="51" s="1"/>
  <c r="M32" i="51" s="1"/>
  <c r="J32" i="51"/>
  <c r="H32" i="51"/>
  <c r="F32" i="51"/>
  <c r="D32" i="51"/>
  <c r="L31" i="51"/>
  <c r="M31" i="51" s="1"/>
  <c r="K31" i="51"/>
  <c r="J31" i="51"/>
  <c r="H31" i="51"/>
  <c r="F31" i="51"/>
  <c r="D31" i="51"/>
  <c r="K30" i="51"/>
  <c r="L30" i="51" s="1"/>
  <c r="M30" i="51" s="1"/>
  <c r="J30" i="51"/>
  <c r="H30" i="51"/>
  <c r="F30" i="51"/>
  <c r="D30" i="51"/>
  <c r="L29" i="51"/>
  <c r="M29" i="51" s="1"/>
  <c r="K29" i="51"/>
  <c r="J29" i="51"/>
  <c r="H29" i="51"/>
  <c r="F29" i="51"/>
  <c r="D29" i="51"/>
  <c r="K28" i="51"/>
  <c r="L28" i="51" s="1"/>
  <c r="M28" i="51" s="1"/>
  <c r="J28" i="51"/>
  <c r="H28" i="51"/>
  <c r="F28" i="51"/>
  <c r="D28" i="51"/>
  <c r="L27" i="51"/>
  <c r="M27" i="51" s="1"/>
  <c r="K27" i="51"/>
  <c r="J27" i="51"/>
  <c r="H27" i="51"/>
  <c r="F27" i="51"/>
  <c r="D27" i="51"/>
  <c r="K26" i="51"/>
  <c r="L26" i="51" s="1"/>
  <c r="M26" i="51" s="1"/>
  <c r="J26" i="51"/>
  <c r="H26" i="51"/>
  <c r="F26" i="51"/>
  <c r="D26" i="51"/>
  <c r="L25" i="51"/>
  <c r="M25" i="51" s="1"/>
  <c r="K25" i="51"/>
  <c r="J25" i="51"/>
  <c r="H25" i="51"/>
  <c r="F25" i="51"/>
  <c r="D25" i="51"/>
  <c r="K24" i="51"/>
  <c r="L24" i="51" s="1"/>
  <c r="M24" i="51" s="1"/>
  <c r="J24" i="51"/>
  <c r="H24" i="51"/>
  <c r="F24" i="51"/>
  <c r="D24" i="51"/>
  <c r="L23" i="51"/>
  <c r="M23" i="51" s="1"/>
  <c r="K23" i="51"/>
  <c r="J23" i="51"/>
  <c r="H23" i="51"/>
  <c r="F23" i="51"/>
  <c r="D23" i="51"/>
  <c r="K22" i="51"/>
  <c r="L22" i="51" s="1"/>
  <c r="M22" i="51" s="1"/>
  <c r="J22" i="51"/>
  <c r="H22" i="51"/>
  <c r="F22" i="51"/>
  <c r="D22" i="51"/>
  <c r="L21" i="51"/>
  <c r="M21" i="51" s="1"/>
  <c r="K21" i="51"/>
  <c r="J21" i="51"/>
  <c r="H21" i="51"/>
  <c r="F21" i="51"/>
  <c r="D21" i="51"/>
  <c r="K20" i="51"/>
  <c r="L20" i="51" s="1"/>
  <c r="M20" i="51" s="1"/>
  <c r="J20" i="51"/>
  <c r="H20" i="51"/>
  <c r="F20" i="51"/>
  <c r="D20" i="51"/>
  <c r="L19" i="51"/>
  <c r="M19" i="51" s="1"/>
  <c r="K19" i="51"/>
  <c r="J19" i="51"/>
  <c r="H19" i="51"/>
  <c r="F19" i="51"/>
  <c r="D19" i="51"/>
  <c r="K18" i="51"/>
  <c r="L18" i="51" s="1"/>
  <c r="M18" i="51" s="1"/>
  <c r="J18" i="51"/>
  <c r="H18" i="51"/>
  <c r="F18" i="51"/>
  <c r="D18" i="51"/>
  <c r="L17" i="51"/>
  <c r="M17" i="51" s="1"/>
  <c r="K17" i="51"/>
  <c r="J17" i="51"/>
  <c r="H17" i="51"/>
  <c r="F17" i="51"/>
  <c r="D17" i="51"/>
  <c r="K16" i="51"/>
  <c r="L16" i="51" s="1"/>
  <c r="M16" i="51" s="1"/>
  <c r="J16" i="51"/>
  <c r="H16" i="51"/>
  <c r="F16" i="51"/>
  <c r="D16" i="51"/>
  <c r="L15" i="51"/>
  <c r="M15" i="51" s="1"/>
  <c r="K15" i="51"/>
  <c r="J15" i="51"/>
  <c r="H15" i="51"/>
  <c r="F15" i="51"/>
  <c r="D15" i="51"/>
  <c r="K14" i="51"/>
  <c r="L14" i="51" s="1"/>
  <c r="M14" i="51" s="1"/>
  <c r="J14" i="51"/>
  <c r="H14" i="51"/>
  <c r="F14" i="51"/>
  <c r="D14" i="51"/>
  <c r="L13" i="51"/>
  <c r="M13" i="51" s="1"/>
  <c r="K13" i="51"/>
  <c r="J13" i="51"/>
  <c r="H13" i="51"/>
  <c r="F13" i="51"/>
  <c r="D13" i="51"/>
  <c r="K12" i="51"/>
  <c r="L12" i="51" s="1"/>
  <c r="M12" i="51" s="1"/>
  <c r="J12" i="51"/>
  <c r="H12" i="51"/>
  <c r="F12" i="51"/>
  <c r="D12" i="51"/>
  <c r="C49" i="50"/>
  <c r="Q49" i="50" s="1"/>
  <c r="I52" i="48"/>
  <c r="J52" i="48" s="1"/>
  <c r="G52" i="48"/>
  <c r="H52" i="48" s="1"/>
  <c r="E52" i="48"/>
  <c r="F52" i="48" s="1"/>
  <c r="C52" i="48"/>
  <c r="K51" i="48"/>
  <c r="L51" i="48" s="1"/>
  <c r="M51" i="48" s="1"/>
  <c r="J51" i="48"/>
  <c r="H51" i="48"/>
  <c r="F51" i="48"/>
  <c r="D51" i="48"/>
  <c r="L50" i="48"/>
  <c r="M50" i="48" s="1"/>
  <c r="K50" i="48"/>
  <c r="J50" i="48"/>
  <c r="H50" i="48"/>
  <c r="F50" i="48"/>
  <c r="D50" i="48"/>
  <c r="K49" i="48"/>
  <c r="L49" i="48" s="1"/>
  <c r="M49" i="48" s="1"/>
  <c r="J49" i="48"/>
  <c r="H49" i="48"/>
  <c r="F49" i="48"/>
  <c r="D49" i="48"/>
  <c r="L48" i="48"/>
  <c r="M48" i="48" s="1"/>
  <c r="K48" i="48"/>
  <c r="J48" i="48"/>
  <c r="H48" i="48"/>
  <c r="F48" i="48"/>
  <c r="D48" i="48"/>
  <c r="K47" i="48"/>
  <c r="L47" i="48" s="1"/>
  <c r="M47" i="48" s="1"/>
  <c r="J47" i="48"/>
  <c r="H47" i="48"/>
  <c r="F47" i="48"/>
  <c r="D47" i="48"/>
  <c r="L46" i="48"/>
  <c r="M46" i="48" s="1"/>
  <c r="K46" i="48"/>
  <c r="J46" i="48"/>
  <c r="H46" i="48"/>
  <c r="F46" i="48"/>
  <c r="D46" i="48"/>
  <c r="K45" i="48"/>
  <c r="L45" i="48" s="1"/>
  <c r="M45" i="48" s="1"/>
  <c r="J45" i="48"/>
  <c r="H45" i="48"/>
  <c r="F45" i="48"/>
  <c r="D45" i="48"/>
  <c r="L44" i="48"/>
  <c r="M44" i="48" s="1"/>
  <c r="K44" i="48"/>
  <c r="J44" i="48"/>
  <c r="H44" i="48"/>
  <c r="F44" i="48"/>
  <c r="D44" i="48"/>
  <c r="K43" i="48"/>
  <c r="L43" i="48" s="1"/>
  <c r="M43" i="48" s="1"/>
  <c r="J43" i="48"/>
  <c r="H43" i="48"/>
  <c r="F43" i="48"/>
  <c r="D43" i="48"/>
  <c r="L42" i="48"/>
  <c r="M42" i="48" s="1"/>
  <c r="K42" i="48"/>
  <c r="J42" i="48"/>
  <c r="H42" i="48"/>
  <c r="F42" i="48"/>
  <c r="D42" i="48"/>
  <c r="K41" i="48"/>
  <c r="L41" i="48" s="1"/>
  <c r="M41" i="48" s="1"/>
  <c r="J41" i="48"/>
  <c r="H41" i="48"/>
  <c r="F41" i="48"/>
  <c r="D41" i="48"/>
  <c r="L40" i="48"/>
  <c r="M40" i="48" s="1"/>
  <c r="K40" i="48"/>
  <c r="J40" i="48"/>
  <c r="H40" i="48"/>
  <c r="F40" i="48"/>
  <c r="D40" i="48"/>
  <c r="K39" i="48"/>
  <c r="L39" i="48" s="1"/>
  <c r="M39" i="48" s="1"/>
  <c r="J39" i="48"/>
  <c r="H39" i="48"/>
  <c r="F39" i="48"/>
  <c r="D39" i="48"/>
  <c r="L38" i="48"/>
  <c r="M38" i="48" s="1"/>
  <c r="K38" i="48"/>
  <c r="J38" i="48"/>
  <c r="H38" i="48"/>
  <c r="F38" i="48"/>
  <c r="D38" i="48"/>
  <c r="K37" i="48"/>
  <c r="L37" i="48" s="1"/>
  <c r="M37" i="48" s="1"/>
  <c r="J37" i="48"/>
  <c r="H37" i="48"/>
  <c r="F37" i="48"/>
  <c r="D37" i="48"/>
  <c r="L36" i="48"/>
  <c r="M36" i="48" s="1"/>
  <c r="K36" i="48"/>
  <c r="J36" i="48"/>
  <c r="H36" i="48"/>
  <c r="F36" i="48"/>
  <c r="D36" i="48"/>
  <c r="K35" i="48"/>
  <c r="L35" i="48" s="1"/>
  <c r="M35" i="48" s="1"/>
  <c r="J35" i="48"/>
  <c r="H35" i="48"/>
  <c r="F35" i="48"/>
  <c r="D35" i="48"/>
  <c r="L34" i="48"/>
  <c r="M34" i="48" s="1"/>
  <c r="K34" i="48"/>
  <c r="J34" i="48"/>
  <c r="H34" i="48"/>
  <c r="F34" i="48"/>
  <c r="D34" i="48"/>
  <c r="K33" i="48"/>
  <c r="L33" i="48" s="1"/>
  <c r="M33" i="48" s="1"/>
  <c r="J33" i="48"/>
  <c r="H33" i="48"/>
  <c r="F33" i="48"/>
  <c r="D33" i="48"/>
  <c r="L32" i="48"/>
  <c r="M32" i="48" s="1"/>
  <c r="K32" i="48"/>
  <c r="J32" i="48"/>
  <c r="H32" i="48"/>
  <c r="F32" i="48"/>
  <c r="D32" i="48"/>
  <c r="K31" i="48"/>
  <c r="L31" i="48" s="1"/>
  <c r="M31" i="48" s="1"/>
  <c r="J31" i="48"/>
  <c r="H31" i="48"/>
  <c r="F31" i="48"/>
  <c r="D31" i="48"/>
  <c r="L30" i="48"/>
  <c r="M30" i="48" s="1"/>
  <c r="K30" i="48"/>
  <c r="J30" i="48"/>
  <c r="H30" i="48"/>
  <c r="F30" i="48"/>
  <c r="D30" i="48"/>
  <c r="K29" i="48"/>
  <c r="L29" i="48" s="1"/>
  <c r="M29" i="48" s="1"/>
  <c r="J29" i="48"/>
  <c r="H29" i="48"/>
  <c r="F29" i="48"/>
  <c r="D29" i="48"/>
  <c r="L28" i="48"/>
  <c r="M28" i="48" s="1"/>
  <c r="K28" i="48"/>
  <c r="J28" i="48"/>
  <c r="H28" i="48"/>
  <c r="F28" i="48"/>
  <c r="D28" i="48"/>
  <c r="K27" i="48"/>
  <c r="L27" i="48" s="1"/>
  <c r="M27" i="48" s="1"/>
  <c r="J27" i="48"/>
  <c r="H27" i="48"/>
  <c r="F27" i="48"/>
  <c r="D27" i="48"/>
  <c r="L26" i="48"/>
  <c r="M26" i="48" s="1"/>
  <c r="K26" i="48"/>
  <c r="J26" i="48"/>
  <c r="H26" i="48"/>
  <c r="F26" i="48"/>
  <c r="D26" i="48"/>
  <c r="K25" i="48"/>
  <c r="L25" i="48" s="1"/>
  <c r="M25" i="48" s="1"/>
  <c r="J25" i="48"/>
  <c r="H25" i="48"/>
  <c r="F25" i="48"/>
  <c r="D25" i="48"/>
  <c r="L24" i="48"/>
  <c r="M24" i="48" s="1"/>
  <c r="K24" i="48"/>
  <c r="J24" i="48"/>
  <c r="H24" i="48"/>
  <c r="F24" i="48"/>
  <c r="D24" i="48"/>
  <c r="K23" i="48"/>
  <c r="L23" i="48" s="1"/>
  <c r="M23" i="48" s="1"/>
  <c r="J23" i="48"/>
  <c r="H23" i="48"/>
  <c r="F23" i="48"/>
  <c r="D23" i="48"/>
  <c r="L22" i="48"/>
  <c r="M22" i="48" s="1"/>
  <c r="K22" i="48"/>
  <c r="J22" i="48"/>
  <c r="H22" i="48"/>
  <c r="F22" i="48"/>
  <c r="D22" i="48"/>
  <c r="K21" i="48"/>
  <c r="L21" i="48" s="1"/>
  <c r="M21" i="48" s="1"/>
  <c r="J21" i="48"/>
  <c r="H21" i="48"/>
  <c r="F21" i="48"/>
  <c r="D21" i="48"/>
  <c r="L20" i="48"/>
  <c r="M20" i="48" s="1"/>
  <c r="K20" i="48"/>
  <c r="J20" i="48"/>
  <c r="H20" i="48"/>
  <c r="F20" i="48"/>
  <c r="D20" i="48"/>
  <c r="K19" i="48"/>
  <c r="L19" i="48" s="1"/>
  <c r="M19" i="48" s="1"/>
  <c r="J19" i="48"/>
  <c r="H19" i="48"/>
  <c r="F19" i="48"/>
  <c r="D19" i="48"/>
  <c r="L18" i="48"/>
  <c r="M18" i="48" s="1"/>
  <c r="K18" i="48"/>
  <c r="J18" i="48"/>
  <c r="H18" i="48"/>
  <c r="F18" i="48"/>
  <c r="D18" i="48"/>
  <c r="K17" i="48"/>
  <c r="L17" i="48" s="1"/>
  <c r="M17" i="48" s="1"/>
  <c r="J17" i="48"/>
  <c r="H17" i="48"/>
  <c r="F17" i="48"/>
  <c r="D17" i="48"/>
  <c r="L16" i="48"/>
  <c r="M16" i="48" s="1"/>
  <c r="K16" i="48"/>
  <c r="J16" i="48"/>
  <c r="H16" i="48"/>
  <c r="F16" i="48"/>
  <c r="D16" i="48"/>
  <c r="K15" i="48"/>
  <c r="L15" i="48" s="1"/>
  <c r="M15" i="48" s="1"/>
  <c r="J15" i="48"/>
  <c r="H15" i="48"/>
  <c r="F15" i="48"/>
  <c r="D15" i="48"/>
  <c r="L14" i="48"/>
  <c r="M14" i="48" s="1"/>
  <c r="K14" i="48"/>
  <c r="J14" i="48"/>
  <c r="H14" i="48"/>
  <c r="F14" i="48"/>
  <c r="D14" i="48"/>
  <c r="K13" i="48"/>
  <c r="L13" i="48" s="1"/>
  <c r="M13" i="48" s="1"/>
  <c r="J13" i="48"/>
  <c r="H13" i="48"/>
  <c r="F13" i="48"/>
  <c r="D13" i="48"/>
  <c r="L12" i="48"/>
  <c r="M12" i="48" s="1"/>
  <c r="K12" i="48"/>
  <c r="J12" i="48"/>
  <c r="H12" i="48"/>
  <c r="F12" i="48"/>
  <c r="D12" i="48"/>
  <c r="I52" i="47"/>
  <c r="J52" i="47" s="1"/>
  <c r="G52" i="47"/>
  <c r="H52" i="47" s="1"/>
  <c r="E52" i="47"/>
  <c r="F52" i="47" s="1"/>
  <c r="C52" i="47"/>
  <c r="L51" i="47"/>
  <c r="M51" i="47" s="1"/>
  <c r="K51" i="47"/>
  <c r="J51" i="47"/>
  <c r="H51" i="47"/>
  <c r="F51" i="47"/>
  <c r="D51" i="47"/>
  <c r="K50" i="47"/>
  <c r="L50" i="47" s="1"/>
  <c r="M50" i="47" s="1"/>
  <c r="J50" i="47"/>
  <c r="H50" i="47"/>
  <c r="F50" i="47"/>
  <c r="D50" i="47"/>
  <c r="L49" i="47"/>
  <c r="M49" i="47" s="1"/>
  <c r="K49" i="47"/>
  <c r="J49" i="47"/>
  <c r="H49" i="47"/>
  <c r="F49" i="47"/>
  <c r="D49" i="47"/>
  <c r="K48" i="47"/>
  <c r="L48" i="47" s="1"/>
  <c r="M48" i="47" s="1"/>
  <c r="J48" i="47"/>
  <c r="H48" i="47"/>
  <c r="F48" i="47"/>
  <c r="D48" i="47"/>
  <c r="L47" i="47"/>
  <c r="M47" i="47" s="1"/>
  <c r="K47" i="47"/>
  <c r="J47" i="47"/>
  <c r="H47" i="47"/>
  <c r="F47" i="47"/>
  <c r="D47" i="47"/>
  <c r="K46" i="47"/>
  <c r="L46" i="47" s="1"/>
  <c r="M46" i="47" s="1"/>
  <c r="J46" i="47"/>
  <c r="H46" i="47"/>
  <c r="F46" i="47"/>
  <c r="D46" i="47"/>
  <c r="L45" i="47"/>
  <c r="M45" i="47" s="1"/>
  <c r="K45" i="47"/>
  <c r="J45" i="47"/>
  <c r="H45" i="47"/>
  <c r="F45" i="47"/>
  <c r="D45" i="47"/>
  <c r="K44" i="47"/>
  <c r="L44" i="47" s="1"/>
  <c r="M44" i="47" s="1"/>
  <c r="J44" i="47"/>
  <c r="H44" i="47"/>
  <c r="F44" i="47"/>
  <c r="D44" i="47"/>
  <c r="L43" i="47"/>
  <c r="M43" i="47" s="1"/>
  <c r="K43" i="47"/>
  <c r="J43" i="47"/>
  <c r="H43" i="47"/>
  <c r="F43" i="47"/>
  <c r="D43" i="47"/>
  <c r="K42" i="47"/>
  <c r="L42" i="47" s="1"/>
  <c r="M42" i="47" s="1"/>
  <c r="J42" i="47"/>
  <c r="H42" i="47"/>
  <c r="F42" i="47"/>
  <c r="D42" i="47"/>
  <c r="L41" i="47"/>
  <c r="M41" i="47" s="1"/>
  <c r="K41" i="47"/>
  <c r="J41" i="47"/>
  <c r="H41" i="47"/>
  <c r="F41" i="47"/>
  <c r="D41" i="47"/>
  <c r="K40" i="47"/>
  <c r="L40" i="47" s="1"/>
  <c r="M40" i="47" s="1"/>
  <c r="J40" i="47"/>
  <c r="H40" i="47"/>
  <c r="F40" i="47"/>
  <c r="D40" i="47"/>
  <c r="L39" i="47"/>
  <c r="M39" i="47" s="1"/>
  <c r="K39" i="47"/>
  <c r="J39" i="47"/>
  <c r="H39" i="47"/>
  <c r="F39" i="47"/>
  <c r="D39" i="47"/>
  <c r="K38" i="47"/>
  <c r="L38" i="47" s="1"/>
  <c r="M38" i="47" s="1"/>
  <c r="J38" i="47"/>
  <c r="H38" i="47"/>
  <c r="F38" i="47"/>
  <c r="D38" i="47"/>
  <c r="L37" i="47"/>
  <c r="M37" i="47" s="1"/>
  <c r="K37" i="47"/>
  <c r="J37" i="47"/>
  <c r="H37" i="47"/>
  <c r="F37" i="47"/>
  <c r="D37" i="47"/>
  <c r="K36" i="47"/>
  <c r="L36" i="47" s="1"/>
  <c r="M36" i="47" s="1"/>
  <c r="J36" i="47"/>
  <c r="H36" i="47"/>
  <c r="F36" i="47"/>
  <c r="D36" i="47"/>
  <c r="L35" i="47"/>
  <c r="M35" i="47" s="1"/>
  <c r="K35" i="47"/>
  <c r="J35" i="47"/>
  <c r="H35" i="47"/>
  <c r="F35" i="47"/>
  <c r="D35" i="47"/>
  <c r="K34" i="47"/>
  <c r="L34" i="47" s="1"/>
  <c r="M34" i="47" s="1"/>
  <c r="J34" i="47"/>
  <c r="H34" i="47"/>
  <c r="F34" i="47"/>
  <c r="D34" i="47"/>
  <c r="L33" i="47"/>
  <c r="M33" i="47" s="1"/>
  <c r="K33" i="47"/>
  <c r="J33" i="47"/>
  <c r="H33" i="47"/>
  <c r="F33" i="47"/>
  <c r="D33" i="47"/>
  <c r="K32" i="47"/>
  <c r="L32" i="47" s="1"/>
  <c r="M32" i="47" s="1"/>
  <c r="J32" i="47"/>
  <c r="H32" i="47"/>
  <c r="F32" i="47"/>
  <c r="D32" i="47"/>
  <c r="L31" i="47"/>
  <c r="M31" i="47" s="1"/>
  <c r="K31" i="47"/>
  <c r="J31" i="47"/>
  <c r="H31" i="47"/>
  <c r="F31" i="47"/>
  <c r="D31" i="47"/>
  <c r="K30" i="47"/>
  <c r="L30" i="47" s="1"/>
  <c r="M30" i="47" s="1"/>
  <c r="J30" i="47"/>
  <c r="H30" i="47"/>
  <c r="F30" i="47"/>
  <c r="D30" i="47"/>
  <c r="L29" i="47"/>
  <c r="M29" i="47" s="1"/>
  <c r="K29" i="47"/>
  <c r="J29" i="47"/>
  <c r="H29" i="47"/>
  <c r="F29" i="47"/>
  <c r="D29" i="47"/>
  <c r="K28" i="47"/>
  <c r="L28" i="47" s="1"/>
  <c r="M28" i="47" s="1"/>
  <c r="J28" i="47"/>
  <c r="H28" i="47"/>
  <c r="F28" i="47"/>
  <c r="D28" i="47"/>
  <c r="L27" i="47"/>
  <c r="M27" i="47" s="1"/>
  <c r="K27" i="47"/>
  <c r="J27" i="47"/>
  <c r="H27" i="47"/>
  <c r="F27" i="47"/>
  <c r="D27" i="47"/>
  <c r="K26" i="47"/>
  <c r="L26" i="47" s="1"/>
  <c r="M26" i="47" s="1"/>
  <c r="J26" i="47"/>
  <c r="H26" i="47"/>
  <c r="F26" i="47"/>
  <c r="D26" i="47"/>
  <c r="L25" i="47"/>
  <c r="M25" i="47" s="1"/>
  <c r="K25" i="47"/>
  <c r="J25" i="47"/>
  <c r="H25" i="47"/>
  <c r="F25" i="47"/>
  <c r="D25" i="47"/>
  <c r="K24" i="47"/>
  <c r="L24" i="47" s="1"/>
  <c r="M24" i="47" s="1"/>
  <c r="J24" i="47"/>
  <c r="H24" i="47"/>
  <c r="F24" i="47"/>
  <c r="D24" i="47"/>
  <c r="L23" i="47"/>
  <c r="M23" i="47" s="1"/>
  <c r="K23" i="47"/>
  <c r="J23" i="47"/>
  <c r="H23" i="47"/>
  <c r="F23" i="47"/>
  <c r="D23" i="47"/>
  <c r="K22" i="47"/>
  <c r="L22" i="47" s="1"/>
  <c r="M22" i="47" s="1"/>
  <c r="J22" i="47"/>
  <c r="H22" i="47"/>
  <c r="F22" i="47"/>
  <c r="D22" i="47"/>
  <c r="L21" i="47"/>
  <c r="M21" i="47" s="1"/>
  <c r="K21" i="47"/>
  <c r="J21" i="47"/>
  <c r="H21" i="47"/>
  <c r="F21" i="47"/>
  <c r="D21" i="47"/>
  <c r="K20" i="47"/>
  <c r="L20" i="47" s="1"/>
  <c r="M20" i="47" s="1"/>
  <c r="J20" i="47"/>
  <c r="H20" i="47"/>
  <c r="F20" i="47"/>
  <c r="D20" i="47"/>
  <c r="L19" i="47"/>
  <c r="M19" i="47" s="1"/>
  <c r="K19" i="47"/>
  <c r="J19" i="47"/>
  <c r="H19" i="47"/>
  <c r="F19" i="47"/>
  <c r="D19" i="47"/>
  <c r="K18" i="47"/>
  <c r="L18" i="47" s="1"/>
  <c r="M18" i="47" s="1"/>
  <c r="J18" i="47"/>
  <c r="H18" i="47"/>
  <c r="F18" i="47"/>
  <c r="D18" i="47"/>
  <c r="L17" i="47"/>
  <c r="M17" i="47" s="1"/>
  <c r="K17" i="47"/>
  <c r="J17" i="47"/>
  <c r="H17" i="47"/>
  <c r="F17" i="47"/>
  <c r="D17" i="47"/>
  <c r="K16" i="47"/>
  <c r="L16" i="47" s="1"/>
  <c r="M16" i="47" s="1"/>
  <c r="J16" i="47"/>
  <c r="H16" i="47"/>
  <c r="F16" i="47"/>
  <c r="D16" i="47"/>
  <c r="L15" i="47"/>
  <c r="M15" i="47" s="1"/>
  <c r="K15" i="47"/>
  <c r="J15" i="47"/>
  <c r="H15" i="47"/>
  <c r="F15" i="47"/>
  <c r="D15" i="47"/>
  <c r="K14" i="47"/>
  <c r="L14" i="47" s="1"/>
  <c r="M14" i="47" s="1"/>
  <c r="J14" i="47"/>
  <c r="H14" i="47"/>
  <c r="F14" i="47"/>
  <c r="D14" i="47"/>
  <c r="L13" i="47"/>
  <c r="M13" i="47" s="1"/>
  <c r="K13" i="47"/>
  <c r="J13" i="47"/>
  <c r="H13" i="47"/>
  <c r="F13" i="47"/>
  <c r="D13" i="47"/>
  <c r="K12" i="47"/>
  <c r="L12" i="47" s="1"/>
  <c r="M12" i="47" s="1"/>
  <c r="J12" i="47"/>
  <c r="H12" i="47"/>
  <c r="F12" i="47"/>
  <c r="D12" i="47"/>
  <c r="I52" i="46"/>
  <c r="J52" i="46" s="1"/>
  <c r="G52" i="46"/>
  <c r="H52" i="46" s="1"/>
  <c r="E52" i="46"/>
  <c r="F52" i="46" s="1"/>
  <c r="C52" i="46"/>
  <c r="D52" i="46" s="1"/>
  <c r="L51" i="46"/>
  <c r="M51" i="46" s="1"/>
  <c r="K51" i="46"/>
  <c r="J51" i="46"/>
  <c r="H51" i="46"/>
  <c r="F51" i="46"/>
  <c r="D51" i="46"/>
  <c r="K50" i="46"/>
  <c r="L50" i="46" s="1"/>
  <c r="M50" i="46" s="1"/>
  <c r="J50" i="46"/>
  <c r="H50" i="46"/>
  <c r="F50" i="46"/>
  <c r="D50" i="46"/>
  <c r="L49" i="46"/>
  <c r="M49" i="46" s="1"/>
  <c r="K49" i="46"/>
  <c r="J49" i="46"/>
  <c r="H49" i="46"/>
  <c r="F49" i="46"/>
  <c r="D49" i="46"/>
  <c r="K48" i="46"/>
  <c r="L48" i="46" s="1"/>
  <c r="M48" i="46" s="1"/>
  <c r="J48" i="46"/>
  <c r="H48" i="46"/>
  <c r="F48" i="46"/>
  <c r="D48" i="46"/>
  <c r="L47" i="46"/>
  <c r="M47" i="46" s="1"/>
  <c r="K47" i="46"/>
  <c r="J47" i="46"/>
  <c r="H47" i="46"/>
  <c r="F47" i="46"/>
  <c r="D47" i="46"/>
  <c r="K46" i="46"/>
  <c r="L46" i="46" s="1"/>
  <c r="M46" i="46" s="1"/>
  <c r="J46" i="46"/>
  <c r="H46" i="46"/>
  <c r="F46" i="46"/>
  <c r="D46" i="46"/>
  <c r="L45" i="46"/>
  <c r="M45" i="46" s="1"/>
  <c r="K45" i="46"/>
  <c r="J45" i="46"/>
  <c r="H45" i="46"/>
  <c r="F45" i="46"/>
  <c r="D45" i="46"/>
  <c r="K44" i="46"/>
  <c r="L44" i="46" s="1"/>
  <c r="M44" i="46" s="1"/>
  <c r="J44" i="46"/>
  <c r="H44" i="46"/>
  <c r="F44" i="46"/>
  <c r="D44" i="46"/>
  <c r="L43" i="46"/>
  <c r="M43" i="46" s="1"/>
  <c r="K43" i="46"/>
  <c r="J43" i="46"/>
  <c r="H43" i="46"/>
  <c r="F43" i="46"/>
  <c r="D43" i="46"/>
  <c r="K42" i="46"/>
  <c r="L42" i="46" s="1"/>
  <c r="M42" i="46" s="1"/>
  <c r="J42" i="46"/>
  <c r="H42" i="46"/>
  <c r="F42" i="46"/>
  <c r="D42" i="46"/>
  <c r="L41" i="46"/>
  <c r="M41" i="46" s="1"/>
  <c r="K41" i="46"/>
  <c r="J41" i="46"/>
  <c r="H41" i="46"/>
  <c r="F41" i="46"/>
  <c r="D41" i="46"/>
  <c r="K40" i="46"/>
  <c r="L40" i="46" s="1"/>
  <c r="M40" i="46" s="1"/>
  <c r="J40" i="46"/>
  <c r="H40" i="46"/>
  <c r="F40" i="46"/>
  <c r="D40" i="46"/>
  <c r="L39" i="46"/>
  <c r="M39" i="46" s="1"/>
  <c r="K39" i="46"/>
  <c r="J39" i="46"/>
  <c r="H39" i="46"/>
  <c r="F39" i="46"/>
  <c r="D39" i="46"/>
  <c r="K38" i="46"/>
  <c r="L38" i="46" s="1"/>
  <c r="M38" i="46" s="1"/>
  <c r="J38" i="46"/>
  <c r="H38" i="46"/>
  <c r="F38" i="46"/>
  <c r="D38" i="46"/>
  <c r="L37" i="46"/>
  <c r="M37" i="46" s="1"/>
  <c r="K37" i="46"/>
  <c r="J37" i="46"/>
  <c r="H37" i="46"/>
  <c r="F37" i="46"/>
  <c r="D37" i="46"/>
  <c r="K36" i="46"/>
  <c r="L36" i="46" s="1"/>
  <c r="M36" i="46" s="1"/>
  <c r="J36" i="46"/>
  <c r="H36" i="46"/>
  <c r="F36" i="46"/>
  <c r="D36" i="46"/>
  <c r="L35" i="46"/>
  <c r="M35" i="46" s="1"/>
  <c r="K35" i="46"/>
  <c r="J35" i="46"/>
  <c r="H35" i="46"/>
  <c r="F35" i="46"/>
  <c r="D35" i="46"/>
  <c r="K34" i="46"/>
  <c r="L34" i="46" s="1"/>
  <c r="M34" i="46" s="1"/>
  <c r="J34" i="46"/>
  <c r="H34" i="46"/>
  <c r="F34" i="46"/>
  <c r="D34" i="46"/>
  <c r="L33" i="46"/>
  <c r="M33" i="46" s="1"/>
  <c r="K33" i="46"/>
  <c r="J33" i="46"/>
  <c r="H33" i="46"/>
  <c r="F33" i="46"/>
  <c r="D33" i="46"/>
  <c r="K32" i="46"/>
  <c r="L32" i="46" s="1"/>
  <c r="M32" i="46" s="1"/>
  <c r="J32" i="46"/>
  <c r="H32" i="46"/>
  <c r="F32" i="46"/>
  <c r="D32" i="46"/>
  <c r="L31" i="46"/>
  <c r="M31" i="46" s="1"/>
  <c r="K31" i="46"/>
  <c r="J31" i="46"/>
  <c r="H31" i="46"/>
  <c r="F31" i="46"/>
  <c r="D31" i="46"/>
  <c r="K30" i="46"/>
  <c r="L30" i="46" s="1"/>
  <c r="M30" i="46" s="1"/>
  <c r="J30" i="46"/>
  <c r="H30" i="46"/>
  <c r="F30" i="46"/>
  <c r="D30" i="46"/>
  <c r="L29" i="46"/>
  <c r="M29" i="46" s="1"/>
  <c r="K29" i="46"/>
  <c r="J29" i="46"/>
  <c r="H29" i="46"/>
  <c r="F29" i="46"/>
  <c r="D29" i="46"/>
  <c r="K28" i="46"/>
  <c r="L28" i="46" s="1"/>
  <c r="M28" i="46" s="1"/>
  <c r="J28" i="46"/>
  <c r="H28" i="46"/>
  <c r="F28" i="46"/>
  <c r="D28" i="46"/>
  <c r="L27" i="46"/>
  <c r="M27" i="46" s="1"/>
  <c r="K27" i="46"/>
  <c r="J27" i="46"/>
  <c r="H27" i="46"/>
  <c r="F27" i="46"/>
  <c r="D27" i="46"/>
  <c r="K26" i="46"/>
  <c r="L26" i="46" s="1"/>
  <c r="M26" i="46" s="1"/>
  <c r="J26" i="46"/>
  <c r="H26" i="46"/>
  <c r="F26" i="46"/>
  <c r="D26" i="46"/>
  <c r="L25" i="46"/>
  <c r="M25" i="46" s="1"/>
  <c r="K25" i="46"/>
  <c r="J25" i="46"/>
  <c r="H25" i="46"/>
  <c r="F25" i="46"/>
  <c r="D25" i="46"/>
  <c r="K24" i="46"/>
  <c r="L24" i="46" s="1"/>
  <c r="M24" i="46" s="1"/>
  <c r="J24" i="46"/>
  <c r="H24" i="46"/>
  <c r="F24" i="46"/>
  <c r="D24" i="46"/>
  <c r="L23" i="46"/>
  <c r="M23" i="46" s="1"/>
  <c r="K23" i="46"/>
  <c r="J23" i="46"/>
  <c r="H23" i="46"/>
  <c r="F23" i="46"/>
  <c r="D23" i="46"/>
  <c r="K22" i="46"/>
  <c r="L22" i="46" s="1"/>
  <c r="M22" i="46" s="1"/>
  <c r="J22" i="46"/>
  <c r="H22" i="46"/>
  <c r="F22" i="46"/>
  <c r="D22" i="46"/>
  <c r="L21" i="46"/>
  <c r="M21" i="46" s="1"/>
  <c r="K21" i="46"/>
  <c r="J21" i="46"/>
  <c r="H21" i="46"/>
  <c r="F21" i="46"/>
  <c r="D21" i="46"/>
  <c r="K20" i="46"/>
  <c r="L20" i="46" s="1"/>
  <c r="M20" i="46" s="1"/>
  <c r="J20" i="46"/>
  <c r="H20" i="46"/>
  <c r="F20" i="46"/>
  <c r="D20" i="46"/>
  <c r="L19" i="46"/>
  <c r="M19" i="46" s="1"/>
  <c r="K19" i="46"/>
  <c r="J19" i="46"/>
  <c r="H19" i="46"/>
  <c r="F19" i="46"/>
  <c r="D19" i="46"/>
  <c r="K18" i="46"/>
  <c r="L18" i="46" s="1"/>
  <c r="M18" i="46" s="1"/>
  <c r="J18" i="46"/>
  <c r="H18" i="46"/>
  <c r="F18" i="46"/>
  <c r="D18" i="46"/>
  <c r="L17" i="46"/>
  <c r="M17" i="46" s="1"/>
  <c r="K17" i="46"/>
  <c r="J17" i="46"/>
  <c r="H17" i="46"/>
  <c r="F17" i="46"/>
  <c r="D17" i="46"/>
  <c r="K16" i="46"/>
  <c r="L16" i="46" s="1"/>
  <c r="M16" i="46" s="1"/>
  <c r="J16" i="46"/>
  <c r="H16" i="46"/>
  <c r="F16" i="46"/>
  <c r="D16" i="46"/>
  <c r="L15" i="46"/>
  <c r="M15" i="46" s="1"/>
  <c r="K15" i="46"/>
  <c r="J15" i="46"/>
  <c r="H15" i="46"/>
  <c r="F15" i="46"/>
  <c r="D15" i="46"/>
  <c r="K14" i="46"/>
  <c r="L14" i="46" s="1"/>
  <c r="M14" i="46" s="1"/>
  <c r="J14" i="46"/>
  <c r="H14" i="46"/>
  <c r="F14" i="46"/>
  <c r="D14" i="46"/>
  <c r="L13" i="46"/>
  <c r="M13" i="46" s="1"/>
  <c r="K13" i="46"/>
  <c r="J13" i="46"/>
  <c r="H13" i="46"/>
  <c r="F13" i="46"/>
  <c r="D13" i="46"/>
  <c r="K12" i="46"/>
  <c r="L12" i="46" s="1"/>
  <c r="M12" i="46" s="1"/>
  <c r="J12" i="46"/>
  <c r="H12" i="46"/>
  <c r="F12" i="46"/>
  <c r="D12" i="46"/>
  <c r="K47" i="71" l="1"/>
  <c r="K49" i="71"/>
  <c r="K52" i="58"/>
  <c r="G52" i="59" s="1"/>
  <c r="K52" i="47"/>
  <c r="E52" i="49" s="1"/>
  <c r="K52" i="51"/>
  <c r="C52" i="53" s="1"/>
  <c r="K52" i="64"/>
  <c r="L52" i="64" s="1"/>
  <c r="K52" i="65"/>
  <c r="L52" i="65" s="1"/>
  <c r="K52" i="66"/>
  <c r="L52" i="66" s="1"/>
  <c r="K52" i="67"/>
  <c r="K52" i="68" s="1"/>
  <c r="K52" i="48"/>
  <c r="L52" i="48" s="1"/>
  <c r="L52" i="51"/>
  <c r="E52" i="68"/>
  <c r="G52" i="68"/>
  <c r="I52" i="68"/>
  <c r="L52" i="67"/>
  <c r="L52" i="68" s="1"/>
  <c r="L52" i="47"/>
  <c r="D52" i="56"/>
  <c r="K52" i="56"/>
  <c r="C52" i="59" s="1"/>
  <c r="D52" i="57"/>
  <c r="K52" i="57"/>
  <c r="E52" i="59" s="1"/>
  <c r="J44" i="69"/>
  <c r="J43" i="69"/>
  <c r="J42" i="69"/>
  <c r="J41" i="69"/>
  <c r="I44" i="69"/>
  <c r="I43" i="69"/>
  <c r="I42" i="69"/>
  <c r="I41" i="69"/>
  <c r="H44" i="69"/>
  <c r="H42" i="69"/>
  <c r="H41" i="69"/>
  <c r="H49" i="62"/>
  <c r="G44" i="69"/>
  <c r="G42" i="69"/>
  <c r="J50" i="59"/>
  <c r="F43" i="69"/>
  <c r="F41" i="69"/>
  <c r="K41" i="69" s="1"/>
  <c r="L41" i="69" s="1"/>
  <c r="J48" i="59"/>
  <c r="E43" i="69"/>
  <c r="E41" i="69"/>
  <c r="J51" i="49"/>
  <c r="J48" i="71" s="1"/>
  <c r="J50" i="49"/>
  <c r="J49" i="49"/>
  <c r="J46" i="71" s="1"/>
  <c r="J48" i="49"/>
  <c r="J45" i="71" s="1"/>
  <c r="J47" i="49"/>
  <c r="J44" i="71" s="1"/>
  <c r="J46" i="49"/>
  <c r="J43" i="71" s="1"/>
  <c r="J45" i="49"/>
  <c r="J42" i="71" s="1"/>
  <c r="J44" i="49"/>
  <c r="J41" i="71" s="1"/>
  <c r="J43" i="49"/>
  <c r="J40" i="71" s="1"/>
  <c r="J42" i="49"/>
  <c r="J39" i="71" s="1"/>
  <c r="J41" i="49"/>
  <c r="J38" i="71" s="1"/>
  <c r="J40" i="49"/>
  <c r="J37" i="71" s="1"/>
  <c r="J39" i="49"/>
  <c r="J36" i="71" s="1"/>
  <c r="J38" i="49"/>
  <c r="J35" i="71" s="1"/>
  <c r="J37" i="49"/>
  <c r="J34" i="71" s="1"/>
  <c r="J36" i="49"/>
  <c r="J33" i="71" s="1"/>
  <c r="J35" i="49"/>
  <c r="J32" i="71" s="1"/>
  <c r="J34" i="49"/>
  <c r="J31" i="71" s="1"/>
  <c r="J33" i="49"/>
  <c r="J30" i="71" s="1"/>
  <c r="J32" i="49"/>
  <c r="J29" i="71" s="1"/>
  <c r="J31" i="49"/>
  <c r="J28" i="71" s="1"/>
  <c r="J30" i="49"/>
  <c r="J27" i="71" s="1"/>
  <c r="J29" i="49"/>
  <c r="J26" i="71" s="1"/>
  <c r="J28" i="49"/>
  <c r="J25" i="71" s="1"/>
  <c r="J27" i="49"/>
  <c r="J24" i="71" s="1"/>
  <c r="J26" i="49"/>
  <c r="J23" i="71" s="1"/>
  <c r="J25" i="49"/>
  <c r="J22" i="71" s="1"/>
  <c r="J24" i="49"/>
  <c r="J21" i="71" s="1"/>
  <c r="J23" i="49"/>
  <c r="J20" i="71" s="1"/>
  <c r="J22" i="49"/>
  <c r="J19" i="71" s="1"/>
  <c r="J21" i="49"/>
  <c r="J18" i="71" s="1"/>
  <c r="J20" i="49"/>
  <c r="J17" i="71" s="1"/>
  <c r="J19" i="49"/>
  <c r="J16" i="71" s="1"/>
  <c r="J18" i="49"/>
  <c r="J15" i="71" s="1"/>
  <c r="J17" i="49"/>
  <c r="J14" i="71" s="1"/>
  <c r="J16" i="49"/>
  <c r="J13" i="71" s="1"/>
  <c r="J15" i="49"/>
  <c r="J12" i="71" s="1"/>
  <c r="J14" i="49"/>
  <c r="J11" i="71" s="1"/>
  <c r="J13" i="49"/>
  <c r="J10" i="71" s="1"/>
  <c r="J12" i="49"/>
  <c r="J9" i="71" s="1"/>
  <c r="K48" i="49"/>
  <c r="K47" i="49"/>
  <c r="K49" i="49"/>
  <c r="K52" i="61"/>
  <c r="E52" i="62" s="1"/>
  <c r="K52" i="63"/>
  <c r="K52" i="60"/>
  <c r="D52" i="48"/>
  <c r="D52" i="67"/>
  <c r="D52" i="66"/>
  <c r="D52" i="65"/>
  <c r="D52" i="64"/>
  <c r="D52" i="63"/>
  <c r="D52" i="61"/>
  <c r="D52" i="60"/>
  <c r="D52" i="58"/>
  <c r="K52" i="52"/>
  <c r="D52" i="51"/>
  <c r="D52" i="47"/>
  <c r="K52" i="46"/>
  <c r="I50" i="45"/>
  <c r="G47" i="71" s="1"/>
  <c r="I49" i="45"/>
  <c r="G46" i="71" s="1"/>
  <c r="I48" i="45"/>
  <c r="G45" i="71" s="1"/>
  <c r="I47" i="45"/>
  <c r="G44" i="71" s="1"/>
  <c r="I52" i="44"/>
  <c r="J52" i="44" s="1"/>
  <c r="G52" i="44"/>
  <c r="H52" i="44" s="1"/>
  <c r="E52" i="44"/>
  <c r="F52" i="44" s="1"/>
  <c r="C52" i="44"/>
  <c r="D52" i="44" s="1"/>
  <c r="L51" i="44"/>
  <c r="M51" i="44" s="1"/>
  <c r="K51" i="44"/>
  <c r="J51" i="44"/>
  <c r="H51" i="44"/>
  <c r="F51" i="44"/>
  <c r="D51" i="44"/>
  <c r="K50" i="44"/>
  <c r="L50" i="44" s="1"/>
  <c r="M50" i="44" s="1"/>
  <c r="J50" i="44"/>
  <c r="H50" i="44"/>
  <c r="F50" i="44"/>
  <c r="D50" i="44"/>
  <c r="L49" i="44"/>
  <c r="M49" i="44" s="1"/>
  <c r="K49" i="44"/>
  <c r="J49" i="44"/>
  <c r="H49" i="44"/>
  <c r="F49" i="44"/>
  <c r="D49" i="44"/>
  <c r="K48" i="44"/>
  <c r="L48" i="44" s="1"/>
  <c r="M48" i="44" s="1"/>
  <c r="J48" i="44"/>
  <c r="H48" i="44"/>
  <c r="F48" i="44"/>
  <c r="D48" i="44"/>
  <c r="L47" i="44"/>
  <c r="M47" i="44" s="1"/>
  <c r="K47" i="44"/>
  <c r="J47" i="44"/>
  <c r="H47" i="44"/>
  <c r="F47" i="44"/>
  <c r="D47" i="44"/>
  <c r="K46" i="44"/>
  <c r="L46" i="44" s="1"/>
  <c r="M46" i="44" s="1"/>
  <c r="J46" i="44"/>
  <c r="H46" i="44"/>
  <c r="F46" i="44"/>
  <c r="D46" i="44"/>
  <c r="L45" i="44"/>
  <c r="M45" i="44" s="1"/>
  <c r="K45" i="44"/>
  <c r="J45" i="44"/>
  <c r="H45" i="44"/>
  <c r="F45" i="44"/>
  <c r="D45" i="44"/>
  <c r="K44" i="44"/>
  <c r="L44" i="44" s="1"/>
  <c r="M44" i="44" s="1"/>
  <c r="J44" i="44"/>
  <c r="H44" i="44"/>
  <c r="F44" i="44"/>
  <c r="D44" i="44"/>
  <c r="L43" i="44"/>
  <c r="M43" i="44" s="1"/>
  <c r="K43" i="44"/>
  <c r="J43" i="44"/>
  <c r="H43" i="44"/>
  <c r="F43" i="44"/>
  <c r="D43" i="44"/>
  <c r="K42" i="44"/>
  <c r="L42" i="44" s="1"/>
  <c r="M42" i="44" s="1"/>
  <c r="J42" i="44"/>
  <c r="H42" i="44"/>
  <c r="F42" i="44"/>
  <c r="D42" i="44"/>
  <c r="L41" i="44"/>
  <c r="M41" i="44" s="1"/>
  <c r="K41" i="44"/>
  <c r="J41" i="44"/>
  <c r="H41" i="44"/>
  <c r="F41" i="44"/>
  <c r="D41" i="44"/>
  <c r="K40" i="44"/>
  <c r="L40" i="44" s="1"/>
  <c r="M40" i="44" s="1"/>
  <c r="J40" i="44"/>
  <c r="H40" i="44"/>
  <c r="F40" i="44"/>
  <c r="D40" i="44"/>
  <c r="L39" i="44"/>
  <c r="M39" i="44" s="1"/>
  <c r="K39" i="44"/>
  <c r="J39" i="44"/>
  <c r="H39" i="44"/>
  <c r="F39" i="44"/>
  <c r="D39" i="44"/>
  <c r="K38" i="44"/>
  <c r="L38" i="44" s="1"/>
  <c r="M38" i="44" s="1"/>
  <c r="J38" i="44"/>
  <c r="H38" i="44"/>
  <c r="F38" i="44"/>
  <c r="D38" i="44"/>
  <c r="L37" i="44"/>
  <c r="M37" i="44" s="1"/>
  <c r="K37" i="44"/>
  <c r="J37" i="44"/>
  <c r="H37" i="44"/>
  <c r="F37" i="44"/>
  <c r="D37" i="44"/>
  <c r="K36" i="44"/>
  <c r="L36" i="44" s="1"/>
  <c r="M36" i="44" s="1"/>
  <c r="J36" i="44"/>
  <c r="H36" i="44"/>
  <c r="F36" i="44"/>
  <c r="D36" i="44"/>
  <c r="L35" i="44"/>
  <c r="M35" i="44" s="1"/>
  <c r="K35" i="44"/>
  <c r="J35" i="44"/>
  <c r="H35" i="44"/>
  <c r="F35" i="44"/>
  <c r="D35" i="44"/>
  <c r="K34" i="44"/>
  <c r="L34" i="44" s="1"/>
  <c r="M34" i="44" s="1"/>
  <c r="J34" i="44"/>
  <c r="H34" i="44"/>
  <c r="F34" i="44"/>
  <c r="D34" i="44"/>
  <c r="L33" i="44"/>
  <c r="M33" i="44" s="1"/>
  <c r="K33" i="44"/>
  <c r="J33" i="44"/>
  <c r="H33" i="44"/>
  <c r="F33" i="44"/>
  <c r="D33" i="44"/>
  <c r="K32" i="44"/>
  <c r="L32" i="44" s="1"/>
  <c r="M32" i="44" s="1"/>
  <c r="J32" i="44"/>
  <c r="H32" i="44"/>
  <c r="F32" i="44"/>
  <c r="D32" i="44"/>
  <c r="L31" i="44"/>
  <c r="M31" i="44" s="1"/>
  <c r="K31" i="44"/>
  <c r="J31" i="44"/>
  <c r="H31" i="44"/>
  <c r="F31" i="44"/>
  <c r="D31" i="44"/>
  <c r="K30" i="44"/>
  <c r="L30" i="44" s="1"/>
  <c r="M30" i="44" s="1"/>
  <c r="J30" i="44"/>
  <c r="H30" i="44"/>
  <c r="F30" i="44"/>
  <c r="D30" i="44"/>
  <c r="L29" i="44"/>
  <c r="M29" i="44" s="1"/>
  <c r="K29" i="44"/>
  <c r="J29" i="44"/>
  <c r="H29" i="44"/>
  <c r="F29" i="44"/>
  <c r="D29" i="44"/>
  <c r="K28" i="44"/>
  <c r="L28" i="44" s="1"/>
  <c r="M28" i="44" s="1"/>
  <c r="J28" i="44"/>
  <c r="H28" i="44"/>
  <c r="F28" i="44"/>
  <c r="D28" i="44"/>
  <c r="L27" i="44"/>
  <c r="M27" i="44" s="1"/>
  <c r="K27" i="44"/>
  <c r="J27" i="44"/>
  <c r="H27" i="44"/>
  <c r="F27" i="44"/>
  <c r="D27" i="44"/>
  <c r="K26" i="44"/>
  <c r="L26" i="44" s="1"/>
  <c r="M26" i="44" s="1"/>
  <c r="J26" i="44"/>
  <c r="H26" i="44"/>
  <c r="F26" i="44"/>
  <c r="D26" i="44"/>
  <c r="L25" i="44"/>
  <c r="M25" i="44" s="1"/>
  <c r="K25" i="44"/>
  <c r="J25" i="44"/>
  <c r="H25" i="44"/>
  <c r="F25" i="44"/>
  <c r="D25" i="44"/>
  <c r="K24" i="44"/>
  <c r="L24" i="44" s="1"/>
  <c r="M24" i="44" s="1"/>
  <c r="J24" i="44"/>
  <c r="H24" i="44"/>
  <c r="F24" i="44"/>
  <c r="D24" i="44"/>
  <c r="L23" i="44"/>
  <c r="M23" i="44" s="1"/>
  <c r="K23" i="44"/>
  <c r="J23" i="44"/>
  <c r="H23" i="44"/>
  <c r="F23" i="44"/>
  <c r="D23" i="44"/>
  <c r="K22" i="44"/>
  <c r="L22" i="44" s="1"/>
  <c r="M22" i="44" s="1"/>
  <c r="J22" i="44"/>
  <c r="H22" i="44"/>
  <c r="F22" i="44"/>
  <c r="D22" i="44"/>
  <c r="L21" i="44"/>
  <c r="M21" i="44" s="1"/>
  <c r="K21" i="44"/>
  <c r="J21" i="44"/>
  <c r="H21" i="44"/>
  <c r="F21" i="44"/>
  <c r="D21" i="44"/>
  <c r="K20" i="44"/>
  <c r="L20" i="44" s="1"/>
  <c r="M20" i="44" s="1"/>
  <c r="J20" i="44"/>
  <c r="H20" i="44"/>
  <c r="F20" i="44"/>
  <c r="D20" i="44"/>
  <c r="L19" i="44"/>
  <c r="M19" i="44" s="1"/>
  <c r="K19" i="44"/>
  <c r="J19" i="44"/>
  <c r="H19" i="44"/>
  <c r="F19" i="44"/>
  <c r="D19" i="44"/>
  <c r="K18" i="44"/>
  <c r="L18" i="44" s="1"/>
  <c r="M18" i="44" s="1"/>
  <c r="J18" i="44"/>
  <c r="H18" i="44"/>
  <c r="F18" i="44"/>
  <c r="D18" i="44"/>
  <c r="L17" i="44"/>
  <c r="M17" i="44" s="1"/>
  <c r="K17" i="44"/>
  <c r="J17" i="44"/>
  <c r="H17" i="44"/>
  <c r="F17" i="44"/>
  <c r="D17" i="44"/>
  <c r="K16" i="44"/>
  <c r="L16" i="44" s="1"/>
  <c r="M16" i="44" s="1"/>
  <c r="J16" i="44"/>
  <c r="H16" i="44"/>
  <c r="F16" i="44"/>
  <c r="D16" i="44"/>
  <c r="L15" i="44"/>
  <c r="M15" i="44" s="1"/>
  <c r="K15" i="44"/>
  <c r="J15" i="44"/>
  <c r="H15" i="44"/>
  <c r="F15" i="44"/>
  <c r="D15" i="44"/>
  <c r="K14" i="44"/>
  <c r="L14" i="44" s="1"/>
  <c r="M14" i="44" s="1"/>
  <c r="J14" i="44"/>
  <c r="H14" i="44"/>
  <c r="F14" i="44"/>
  <c r="D14" i="44"/>
  <c r="L13" i="44"/>
  <c r="M13" i="44" s="1"/>
  <c r="K13" i="44"/>
  <c r="J13" i="44"/>
  <c r="H13" i="44"/>
  <c r="F13" i="44"/>
  <c r="D13" i="44"/>
  <c r="K12" i="44"/>
  <c r="L12" i="44" s="1"/>
  <c r="M12" i="44" s="1"/>
  <c r="J12" i="44"/>
  <c r="H12" i="44"/>
  <c r="F12" i="44"/>
  <c r="D12" i="44"/>
  <c r="I52" i="43"/>
  <c r="J52" i="43" s="1"/>
  <c r="G52" i="43"/>
  <c r="H52" i="43" s="1"/>
  <c r="E52" i="43"/>
  <c r="F52" i="43" s="1"/>
  <c r="C52" i="43"/>
  <c r="L51" i="43"/>
  <c r="M51" i="43" s="1"/>
  <c r="K51" i="43"/>
  <c r="J51" i="43"/>
  <c r="H51" i="43"/>
  <c r="F51" i="43"/>
  <c r="D51" i="43"/>
  <c r="K50" i="43"/>
  <c r="L50" i="43" s="1"/>
  <c r="M50" i="43" s="1"/>
  <c r="J50" i="43"/>
  <c r="H50" i="43"/>
  <c r="F50" i="43"/>
  <c r="D50" i="43"/>
  <c r="L49" i="43"/>
  <c r="M49" i="43" s="1"/>
  <c r="K49" i="43"/>
  <c r="J49" i="43"/>
  <c r="H49" i="43"/>
  <c r="F49" i="43"/>
  <c r="D49" i="43"/>
  <c r="K48" i="43"/>
  <c r="L48" i="43" s="1"/>
  <c r="M48" i="43" s="1"/>
  <c r="J48" i="43"/>
  <c r="H48" i="43"/>
  <c r="F48" i="43"/>
  <c r="D48" i="43"/>
  <c r="L47" i="43"/>
  <c r="M47" i="43" s="1"/>
  <c r="K47" i="43"/>
  <c r="J47" i="43"/>
  <c r="H47" i="43"/>
  <c r="F47" i="43"/>
  <c r="D47" i="43"/>
  <c r="K46" i="43"/>
  <c r="L46" i="43" s="1"/>
  <c r="M46" i="43" s="1"/>
  <c r="J46" i="43"/>
  <c r="H46" i="43"/>
  <c r="F46" i="43"/>
  <c r="D46" i="43"/>
  <c r="L45" i="43"/>
  <c r="M45" i="43" s="1"/>
  <c r="K45" i="43"/>
  <c r="J45" i="43"/>
  <c r="H45" i="43"/>
  <c r="F45" i="43"/>
  <c r="D45" i="43"/>
  <c r="K44" i="43"/>
  <c r="L44" i="43" s="1"/>
  <c r="M44" i="43" s="1"/>
  <c r="J44" i="43"/>
  <c r="H44" i="43"/>
  <c r="F44" i="43"/>
  <c r="D44" i="43"/>
  <c r="L43" i="43"/>
  <c r="M43" i="43" s="1"/>
  <c r="K43" i="43"/>
  <c r="J43" i="43"/>
  <c r="H43" i="43"/>
  <c r="F43" i="43"/>
  <c r="D43" i="43"/>
  <c r="K42" i="43"/>
  <c r="L42" i="43" s="1"/>
  <c r="M42" i="43" s="1"/>
  <c r="J42" i="43"/>
  <c r="H42" i="43"/>
  <c r="F42" i="43"/>
  <c r="D42" i="43"/>
  <c r="L41" i="43"/>
  <c r="M41" i="43" s="1"/>
  <c r="K41" i="43"/>
  <c r="J41" i="43"/>
  <c r="H41" i="43"/>
  <c r="F41" i="43"/>
  <c r="D41" i="43"/>
  <c r="K40" i="43"/>
  <c r="L40" i="43" s="1"/>
  <c r="M40" i="43" s="1"/>
  <c r="J40" i="43"/>
  <c r="H40" i="43"/>
  <c r="F40" i="43"/>
  <c r="D40" i="43"/>
  <c r="L39" i="43"/>
  <c r="M39" i="43" s="1"/>
  <c r="K39" i="43"/>
  <c r="J39" i="43"/>
  <c r="H39" i="43"/>
  <c r="F39" i="43"/>
  <c r="D39" i="43"/>
  <c r="K38" i="43"/>
  <c r="L38" i="43" s="1"/>
  <c r="M38" i="43" s="1"/>
  <c r="J38" i="43"/>
  <c r="H38" i="43"/>
  <c r="F38" i="43"/>
  <c r="D38" i="43"/>
  <c r="L37" i="43"/>
  <c r="M37" i="43" s="1"/>
  <c r="K37" i="43"/>
  <c r="J37" i="43"/>
  <c r="H37" i="43"/>
  <c r="F37" i="43"/>
  <c r="D37" i="43"/>
  <c r="K36" i="43"/>
  <c r="L36" i="43" s="1"/>
  <c r="M36" i="43" s="1"/>
  <c r="J36" i="43"/>
  <c r="H36" i="43"/>
  <c r="F36" i="43"/>
  <c r="D36" i="43"/>
  <c r="L35" i="43"/>
  <c r="M35" i="43" s="1"/>
  <c r="K35" i="43"/>
  <c r="J35" i="43"/>
  <c r="H35" i="43"/>
  <c r="F35" i="43"/>
  <c r="D35" i="43"/>
  <c r="K34" i="43"/>
  <c r="L34" i="43" s="1"/>
  <c r="M34" i="43" s="1"/>
  <c r="J34" i="43"/>
  <c r="H34" i="43"/>
  <c r="F34" i="43"/>
  <c r="D34" i="43"/>
  <c r="L33" i="43"/>
  <c r="M33" i="43" s="1"/>
  <c r="K33" i="43"/>
  <c r="J33" i="43"/>
  <c r="H33" i="43"/>
  <c r="F33" i="43"/>
  <c r="D33" i="43"/>
  <c r="K32" i="43"/>
  <c r="L32" i="43" s="1"/>
  <c r="M32" i="43" s="1"/>
  <c r="J32" i="43"/>
  <c r="H32" i="43"/>
  <c r="F32" i="43"/>
  <c r="D32" i="43"/>
  <c r="L31" i="43"/>
  <c r="M31" i="43" s="1"/>
  <c r="K31" i="43"/>
  <c r="J31" i="43"/>
  <c r="H31" i="43"/>
  <c r="F31" i="43"/>
  <c r="D31" i="43"/>
  <c r="K30" i="43"/>
  <c r="L30" i="43" s="1"/>
  <c r="M30" i="43" s="1"/>
  <c r="J30" i="43"/>
  <c r="H30" i="43"/>
  <c r="F30" i="43"/>
  <c r="D30" i="43"/>
  <c r="L29" i="43"/>
  <c r="M29" i="43" s="1"/>
  <c r="K29" i="43"/>
  <c r="J29" i="43"/>
  <c r="H29" i="43"/>
  <c r="F29" i="43"/>
  <c r="D29" i="43"/>
  <c r="K28" i="43"/>
  <c r="L28" i="43" s="1"/>
  <c r="M28" i="43" s="1"/>
  <c r="J28" i="43"/>
  <c r="H28" i="43"/>
  <c r="F28" i="43"/>
  <c r="D28" i="43"/>
  <c r="L27" i="43"/>
  <c r="M27" i="43" s="1"/>
  <c r="K27" i="43"/>
  <c r="J27" i="43"/>
  <c r="H27" i="43"/>
  <c r="F27" i="43"/>
  <c r="D27" i="43"/>
  <c r="K26" i="43"/>
  <c r="L26" i="43" s="1"/>
  <c r="M26" i="43" s="1"/>
  <c r="J26" i="43"/>
  <c r="H26" i="43"/>
  <c r="F26" i="43"/>
  <c r="D26" i="43"/>
  <c r="L25" i="43"/>
  <c r="M25" i="43" s="1"/>
  <c r="K25" i="43"/>
  <c r="J25" i="43"/>
  <c r="H25" i="43"/>
  <c r="F25" i="43"/>
  <c r="D25" i="43"/>
  <c r="K24" i="43"/>
  <c r="L24" i="43" s="1"/>
  <c r="M24" i="43" s="1"/>
  <c r="J24" i="43"/>
  <c r="H24" i="43"/>
  <c r="F24" i="43"/>
  <c r="D24" i="43"/>
  <c r="L23" i="43"/>
  <c r="M23" i="43" s="1"/>
  <c r="K23" i="43"/>
  <c r="J23" i="43"/>
  <c r="H23" i="43"/>
  <c r="F23" i="43"/>
  <c r="D23" i="43"/>
  <c r="K22" i="43"/>
  <c r="L22" i="43" s="1"/>
  <c r="M22" i="43" s="1"/>
  <c r="J22" i="43"/>
  <c r="H22" i="43"/>
  <c r="F22" i="43"/>
  <c r="D22" i="43"/>
  <c r="L21" i="43"/>
  <c r="M21" i="43" s="1"/>
  <c r="K21" i="43"/>
  <c r="J21" i="43"/>
  <c r="H21" i="43"/>
  <c r="F21" i="43"/>
  <c r="D21" i="43"/>
  <c r="K20" i="43"/>
  <c r="L20" i="43" s="1"/>
  <c r="M20" i="43" s="1"/>
  <c r="J20" i="43"/>
  <c r="H20" i="43"/>
  <c r="F20" i="43"/>
  <c r="D20" i="43"/>
  <c r="L19" i="43"/>
  <c r="M19" i="43" s="1"/>
  <c r="K19" i="43"/>
  <c r="J19" i="43"/>
  <c r="H19" i="43"/>
  <c r="F19" i="43"/>
  <c r="D19" i="43"/>
  <c r="K18" i="43"/>
  <c r="L18" i="43" s="1"/>
  <c r="M18" i="43" s="1"/>
  <c r="J18" i="43"/>
  <c r="H18" i="43"/>
  <c r="F18" i="43"/>
  <c r="D18" i="43"/>
  <c r="L17" i="43"/>
  <c r="M17" i="43" s="1"/>
  <c r="K17" i="43"/>
  <c r="J17" i="43"/>
  <c r="H17" i="43"/>
  <c r="F17" i="43"/>
  <c r="D17" i="43"/>
  <c r="K16" i="43"/>
  <c r="L16" i="43" s="1"/>
  <c r="M16" i="43" s="1"/>
  <c r="J16" i="43"/>
  <c r="H16" i="43"/>
  <c r="F16" i="43"/>
  <c r="D16" i="43"/>
  <c r="L15" i="43"/>
  <c r="M15" i="43" s="1"/>
  <c r="K15" i="43"/>
  <c r="J15" i="43"/>
  <c r="H15" i="43"/>
  <c r="F15" i="43"/>
  <c r="D15" i="43"/>
  <c r="K14" i="43"/>
  <c r="L14" i="43" s="1"/>
  <c r="M14" i="43" s="1"/>
  <c r="J14" i="43"/>
  <c r="H14" i="43"/>
  <c r="F14" i="43"/>
  <c r="D14" i="43"/>
  <c r="L13" i="43"/>
  <c r="M13" i="43" s="1"/>
  <c r="K13" i="43"/>
  <c r="J13" i="43"/>
  <c r="H13" i="43"/>
  <c r="F13" i="43"/>
  <c r="D13" i="43"/>
  <c r="K12" i="43"/>
  <c r="L12" i="43" s="1"/>
  <c r="M12" i="43" s="1"/>
  <c r="J12" i="43"/>
  <c r="H12" i="43"/>
  <c r="F12" i="43"/>
  <c r="D12" i="43"/>
  <c r="I52" i="42"/>
  <c r="J52" i="42" s="1"/>
  <c r="G52" i="42"/>
  <c r="H52" i="42" s="1"/>
  <c r="E52" i="42"/>
  <c r="F52" i="42" s="1"/>
  <c r="C52" i="42"/>
  <c r="L51" i="42"/>
  <c r="M51" i="42" s="1"/>
  <c r="K51" i="42"/>
  <c r="J51" i="42"/>
  <c r="H51" i="42"/>
  <c r="F51" i="42"/>
  <c r="D51" i="42"/>
  <c r="K50" i="42"/>
  <c r="L50" i="42" s="1"/>
  <c r="M50" i="42" s="1"/>
  <c r="J50" i="42"/>
  <c r="H50" i="42"/>
  <c r="F50" i="42"/>
  <c r="D50" i="42"/>
  <c r="L49" i="42"/>
  <c r="M49" i="42" s="1"/>
  <c r="K49" i="42"/>
  <c r="J49" i="42"/>
  <c r="H49" i="42"/>
  <c r="F49" i="42"/>
  <c r="D49" i="42"/>
  <c r="K48" i="42"/>
  <c r="L48" i="42" s="1"/>
  <c r="M48" i="42" s="1"/>
  <c r="J48" i="42"/>
  <c r="H48" i="42"/>
  <c r="F48" i="42"/>
  <c r="D48" i="42"/>
  <c r="L47" i="42"/>
  <c r="M47" i="42" s="1"/>
  <c r="K47" i="42"/>
  <c r="J47" i="42"/>
  <c r="H47" i="42"/>
  <c r="F47" i="42"/>
  <c r="D47" i="42"/>
  <c r="K46" i="42"/>
  <c r="L46" i="42" s="1"/>
  <c r="M46" i="42" s="1"/>
  <c r="J46" i="42"/>
  <c r="H46" i="42"/>
  <c r="F46" i="42"/>
  <c r="D46" i="42"/>
  <c r="L45" i="42"/>
  <c r="M45" i="42" s="1"/>
  <c r="K45" i="42"/>
  <c r="J45" i="42"/>
  <c r="H45" i="42"/>
  <c r="F45" i="42"/>
  <c r="D45" i="42"/>
  <c r="K44" i="42"/>
  <c r="L44" i="42" s="1"/>
  <c r="M44" i="42" s="1"/>
  <c r="J44" i="42"/>
  <c r="H44" i="42"/>
  <c r="F44" i="42"/>
  <c r="D44" i="42"/>
  <c r="L43" i="42"/>
  <c r="M43" i="42" s="1"/>
  <c r="K43" i="42"/>
  <c r="J43" i="42"/>
  <c r="H43" i="42"/>
  <c r="F43" i="42"/>
  <c r="D43" i="42"/>
  <c r="K42" i="42"/>
  <c r="L42" i="42" s="1"/>
  <c r="M42" i="42" s="1"/>
  <c r="J42" i="42"/>
  <c r="H42" i="42"/>
  <c r="F42" i="42"/>
  <c r="D42" i="42"/>
  <c r="L41" i="42"/>
  <c r="M41" i="42" s="1"/>
  <c r="K41" i="42"/>
  <c r="J41" i="42"/>
  <c r="H41" i="42"/>
  <c r="F41" i="42"/>
  <c r="D41" i="42"/>
  <c r="K40" i="42"/>
  <c r="L40" i="42" s="1"/>
  <c r="M40" i="42" s="1"/>
  <c r="J40" i="42"/>
  <c r="H40" i="42"/>
  <c r="F40" i="42"/>
  <c r="D40" i="42"/>
  <c r="L39" i="42"/>
  <c r="M39" i="42" s="1"/>
  <c r="K39" i="42"/>
  <c r="J39" i="42"/>
  <c r="H39" i="42"/>
  <c r="F39" i="42"/>
  <c r="D39" i="42"/>
  <c r="K38" i="42"/>
  <c r="L38" i="42" s="1"/>
  <c r="M38" i="42" s="1"/>
  <c r="J38" i="42"/>
  <c r="H38" i="42"/>
  <c r="F38" i="42"/>
  <c r="D38" i="42"/>
  <c r="L37" i="42"/>
  <c r="M37" i="42" s="1"/>
  <c r="K37" i="42"/>
  <c r="J37" i="42"/>
  <c r="H37" i="42"/>
  <c r="F37" i="42"/>
  <c r="D37" i="42"/>
  <c r="K36" i="42"/>
  <c r="L36" i="42" s="1"/>
  <c r="M36" i="42" s="1"/>
  <c r="J36" i="42"/>
  <c r="H36" i="42"/>
  <c r="F36" i="42"/>
  <c r="D36" i="42"/>
  <c r="L35" i="42"/>
  <c r="M35" i="42" s="1"/>
  <c r="K35" i="42"/>
  <c r="J35" i="42"/>
  <c r="H35" i="42"/>
  <c r="F35" i="42"/>
  <c r="D35" i="42"/>
  <c r="K34" i="42"/>
  <c r="L34" i="42" s="1"/>
  <c r="M34" i="42" s="1"/>
  <c r="J34" i="42"/>
  <c r="H34" i="42"/>
  <c r="F34" i="42"/>
  <c r="D34" i="42"/>
  <c r="L33" i="42"/>
  <c r="M33" i="42" s="1"/>
  <c r="K33" i="42"/>
  <c r="J33" i="42"/>
  <c r="H33" i="42"/>
  <c r="F33" i="42"/>
  <c r="D33" i="42"/>
  <c r="K32" i="42"/>
  <c r="L32" i="42" s="1"/>
  <c r="M32" i="42" s="1"/>
  <c r="J32" i="42"/>
  <c r="H32" i="42"/>
  <c r="F32" i="42"/>
  <c r="D32" i="42"/>
  <c r="L31" i="42"/>
  <c r="M31" i="42" s="1"/>
  <c r="K31" i="42"/>
  <c r="J31" i="42"/>
  <c r="H31" i="42"/>
  <c r="F31" i="42"/>
  <c r="D31" i="42"/>
  <c r="K30" i="42"/>
  <c r="L30" i="42" s="1"/>
  <c r="M30" i="42" s="1"/>
  <c r="J30" i="42"/>
  <c r="H30" i="42"/>
  <c r="F30" i="42"/>
  <c r="D30" i="42"/>
  <c r="L29" i="42"/>
  <c r="M29" i="42" s="1"/>
  <c r="K29" i="42"/>
  <c r="J29" i="42"/>
  <c r="H29" i="42"/>
  <c r="F29" i="42"/>
  <c r="D29" i="42"/>
  <c r="K28" i="42"/>
  <c r="L28" i="42" s="1"/>
  <c r="M28" i="42" s="1"/>
  <c r="J28" i="42"/>
  <c r="H28" i="42"/>
  <c r="F28" i="42"/>
  <c r="D28" i="42"/>
  <c r="L27" i="42"/>
  <c r="M27" i="42" s="1"/>
  <c r="K27" i="42"/>
  <c r="J27" i="42"/>
  <c r="H27" i="42"/>
  <c r="F27" i="42"/>
  <c r="D27" i="42"/>
  <c r="K26" i="42"/>
  <c r="L26" i="42" s="1"/>
  <c r="M26" i="42" s="1"/>
  <c r="J26" i="42"/>
  <c r="H26" i="42"/>
  <c r="F26" i="42"/>
  <c r="D26" i="42"/>
  <c r="L25" i="42"/>
  <c r="M25" i="42" s="1"/>
  <c r="K25" i="42"/>
  <c r="J25" i="42"/>
  <c r="H25" i="42"/>
  <c r="F25" i="42"/>
  <c r="D25" i="42"/>
  <c r="K24" i="42"/>
  <c r="L24" i="42" s="1"/>
  <c r="M24" i="42" s="1"/>
  <c r="J24" i="42"/>
  <c r="H24" i="42"/>
  <c r="F24" i="42"/>
  <c r="D24" i="42"/>
  <c r="L23" i="42"/>
  <c r="M23" i="42" s="1"/>
  <c r="K23" i="42"/>
  <c r="J23" i="42"/>
  <c r="H23" i="42"/>
  <c r="F23" i="42"/>
  <c r="D23" i="42"/>
  <c r="K22" i="42"/>
  <c r="L22" i="42" s="1"/>
  <c r="M22" i="42" s="1"/>
  <c r="J22" i="42"/>
  <c r="H22" i="42"/>
  <c r="F22" i="42"/>
  <c r="D22" i="42"/>
  <c r="L21" i="42"/>
  <c r="M21" i="42" s="1"/>
  <c r="K21" i="42"/>
  <c r="J21" i="42"/>
  <c r="H21" i="42"/>
  <c r="F21" i="42"/>
  <c r="D21" i="42"/>
  <c r="K20" i="42"/>
  <c r="L20" i="42" s="1"/>
  <c r="M20" i="42" s="1"/>
  <c r="J20" i="42"/>
  <c r="H20" i="42"/>
  <c r="F20" i="42"/>
  <c r="D20" i="42"/>
  <c r="L19" i="42"/>
  <c r="M19" i="42" s="1"/>
  <c r="K19" i="42"/>
  <c r="J19" i="42"/>
  <c r="H19" i="42"/>
  <c r="F19" i="42"/>
  <c r="D19" i="42"/>
  <c r="K18" i="42"/>
  <c r="L18" i="42" s="1"/>
  <c r="M18" i="42" s="1"/>
  <c r="J18" i="42"/>
  <c r="H18" i="42"/>
  <c r="F18" i="42"/>
  <c r="D18" i="42"/>
  <c r="L17" i="42"/>
  <c r="M17" i="42" s="1"/>
  <c r="K17" i="42"/>
  <c r="J17" i="42"/>
  <c r="H17" i="42"/>
  <c r="F17" i="42"/>
  <c r="D17" i="42"/>
  <c r="K16" i="42"/>
  <c r="L16" i="42" s="1"/>
  <c r="M16" i="42" s="1"/>
  <c r="J16" i="42"/>
  <c r="H16" i="42"/>
  <c r="F16" i="42"/>
  <c r="D16" i="42"/>
  <c r="L15" i="42"/>
  <c r="M15" i="42" s="1"/>
  <c r="K15" i="42"/>
  <c r="J15" i="42"/>
  <c r="H15" i="42"/>
  <c r="F15" i="42"/>
  <c r="D15" i="42"/>
  <c r="K14" i="42"/>
  <c r="L14" i="42" s="1"/>
  <c r="M14" i="42" s="1"/>
  <c r="J14" i="42"/>
  <c r="H14" i="42"/>
  <c r="F14" i="42"/>
  <c r="D14" i="42"/>
  <c r="L13" i="42"/>
  <c r="M13" i="42" s="1"/>
  <c r="K13" i="42"/>
  <c r="J13" i="42"/>
  <c r="H13" i="42"/>
  <c r="F13" i="42"/>
  <c r="D13" i="42"/>
  <c r="K12" i="42"/>
  <c r="L12" i="42" s="1"/>
  <c r="M12" i="42" s="1"/>
  <c r="J12" i="42"/>
  <c r="H12" i="42"/>
  <c r="F12" i="42"/>
  <c r="D12" i="42"/>
  <c r="K51" i="41"/>
  <c r="K50" i="41"/>
  <c r="E47" i="71" s="1"/>
  <c r="K49" i="41"/>
  <c r="K48" i="41"/>
  <c r="E45" i="71" s="1"/>
  <c r="K47" i="41"/>
  <c r="K46" i="41"/>
  <c r="E43" i="71" s="1"/>
  <c r="K45" i="41"/>
  <c r="K44" i="41"/>
  <c r="E41" i="71" s="1"/>
  <c r="K43" i="41"/>
  <c r="L42" i="41"/>
  <c r="K42" i="41"/>
  <c r="E39" i="71" s="1"/>
  <c r="K41" i="41"/>
  <c r="K40" i="41"/>
  <c r="E37" i="71" s="1"/>
  <c r="K39" i="41"/>
  <c r="K38" i="41"/>
  <c r="E35" i="71" s="1"/>
  <c r="K37" i="41"/>
  <c r="K36" i="41"/>
  <c r="E33" i="71" s="1"/>
  <c r="K35" i="41"/>
  <c r="K34" i="41"/>
  <c r="E31" i="71" s="1"/>
  <c r="K33" i="41"/>
  <c r="K32" i="41"/>
  <c r="E29" i="71" s="1"/>
  <c r="K31" i="41"/>
  <c r="K30" i="41"/>
  <c r="E27" i="71" s="1"/>
  <c r="K29" i="41"/>
  <c r="K28" i="41"/>
  <c r="E25" i="71" s="1"/>
  <c r="K27" i="41"/>
  <c r="K26" i="41"/>
  <c r="E23" i="71" s="1"/>
  <c r="K25" i="41"/>
  <c r="K24" i="41"/>
  <c r="E21" i="71" s="1"/>
  <c r="K23" i="41"/>
  <c r="K22" i="41"/>
  <c r="E19" i="71" s="1"/>
  <c r="K21" i="41"/>
  <c r="K20" i="41"/>
  <c r="E17" i="71" s="1"/>
  <c r="K19" i="41"/>
  <c r="K18" i="41"/>
  <c r="E15" i="71" s="1"/>
  <c r="K17" i="41"/>
  <c r="K16" i="41"/>
  <c r="E13" i="71" s="1"/>
  <c r="K15" i="41"/>
  <c r="K14" i="41"/>
  <c r="E11" i="71" s="1"/>
  <c r="K13" i="41"/>
  <c r="K12" i="41"/>
  <c r="E9" i="71" s="1"/>
  <c r="I52" i="40"/>
  <c r="J52" i="40" s="1"/>
  <c r="G52" i="40"/>
  <c r="H52" i="40" s="1"/>
  <c r="E52" i="40"/>
  <c r="F52" i="40" s="1"/>
  <c r="C52" i="40"/>
  <c r="L51" i="40"/>
  <c r="M51" i="40" s="1"/>
  <c r="K51" i="40"/>
  <c r="J51" i="40"/>
  <c r="H51" i="40"/>
  <c r="F51" i="40"/>
  <c r="D51" i="40"/>
  <c r="K50" i="40"/>
  <c r="L50" i="40" s="1"/>
  <c r="M50" i="40" s="1"/>
  <c r="J50" i="40"/>
  <c r="H50" i="40"/>
  <c r="F50" i="40"/>
  <c r="D50" i="40"/>
  <c r="L49" i="40"/>
  <c r="M49" i="40" s="1"/>
  <c r="K49" i="40"/>
  <c r="J49" i="40"/>
  <c r="H49" i="40"/>
  <c r="F49" i="40"/>
  <c r="D49" i="40"/>
  <c r="K48" i="40"/>
  <c r="L48" i="40" s="1"/>
  <c r="M48" i="40" s="1"/>
  <c r="J48" i="40"/>
  <c r="H48" i="40"/>
  <c r="F48" i="40"/>
  <c r="D48" i="40"/>
  <c r="L47" i="40"/>
  <c r="M47" i="40" s="1"/>
  <c r="K47" i="40"/>
  <c r="J47" i="40"/>
  <c r="H47" i="40"/>
  <c r="F47" i="40"/>
  <c r="D47" i="40"/>
  <c r="K46" i="40"/>
  <c r="L46" i="40" s="1"/>
  <c r="M46" i="40" s="1"/>
  <c r="J46" i="40"/>
  <c r="H46" i="40"/>
  <c r="F46" i="40"/>
  <c r="D46" i="40"/>
  <c r="L45" i="40"/>
  <c r="M45" i="40" s="1"/>
  <c r="K45" i="40"/>
  <c r="J45" i="40"/>
  <c r="H45" i="40"/>
  <c r="F45" i="40"/>
  <c r="D45" i="40"/>
  <c r="K44" i="40"/>
  <c r="L44" i="40" s="1"/>
  <c r="M44" i="40" s="1"/>
  <c r="J44" i="40"/>
  <c r="H44" i="40"/>
  <c r="F44" i="40"/>
  <c r="D44" i="40"/>
  <c r="L43" i="40"/>
  <c r="M43" i="40" s="1"/>
  <c r="K43" i="40"/>
  <c r="J43" i="40"/>
  <c r="H43" i="40"/>
  <c r="F43" i="40"/>
  <c r="D43" i="40"/>
  <c r="K42" i="40"/>
  <c r="L42" i="40" s="1"/>
  <c r="M42" i="40" s="1"/>
  <c r="J42" i="40"/>
  <c r="H42" i="40"/>
  <c r="F42" i="40"/>
  <c r="D42" i="40"/>
  <c r="L41" i="40"/>
  <c r="M41" i="40" s="1"/>
  <c r="K41" i="40"/>
  <c r="J41" i="40"/>
  <c r="H41" i="40"/>
  <c r="F41" i="40"/>
  <c r="D41" i="40"/>
  <c r="K40" i="40"/>
  <c r="L40" i="40" s="1"/>
  <c r="M40" i="40" s="1"/>
  <c r="J40" i="40"/>
  <c r="H40" i="40"/>
  <c r="F40" i="40"/>
  <c r="D40" i="40"/>
  <c r="L39" i="40"/>
  <c r="M39" i="40" s="1"/>
  <c r="K39" i="40"/>
  <c r="J39" i="40"/>
  <c r="H39" i="40"/>
  <c r="F39" i="40"/>
  <c r="D39" i="40"/>
  <c r="K38" i="40"/>
  <c r="L38" i="40" s="1"/>
  <c r="M38" i="40" s="1"/>
  <c r="J38" i="40"/>
  <c r="H38" i="40"/>
  <c r="F38" i="40"/>
  <c r="D38" i="40"/>
  <c r="L37" i="40"/>
  <c r="M37" i="40" s="1"/>
  <c r="K37" i="40"/>
  <c r="J37" i="40"/>
  <c r="H37" i="40"/>
  <c r="F37" i="40"/>
  <c r="D37" i="40"/>
  <c r="K36" i="40"/>
  <c r="L36" i="40" s="1"/>
  <c r="M36" i="40" s="1"/>
  <c r="J36" i="40"/>
  <c r="H36" i="40"/>
  <c r="F36" i="40"/>
  <c r="D36" i="40"/>
  <c r="L35" i="40"/>
  <c r="M35" i="40" s="1"/>
  <c r="K35" i="40"/>
  <c r="J35" i="40"/>
  <c r="H35" i="40"/>
  <c r="F35" i="40"/>
  <c r="D35" i="40"/>
  <c r="K34" i="40"/>
  <c r="L34" i="40" s="1"/>
  <c r="M34" i="40" s="1"/>
  <c r="J34" i="40"/>
  <c r="H34" i="40"/>
  <c r="F34" i="40"/>
  <c r="D34" i="40"/>
  <c r="L33" i="40"/>
  <c r="M33" i="40" s="1"/>
  <c r="K33" i="40"/>
  <c r="J33" i="40"/>
  <c r="H33" i="40"/>
  <c r="F33" i="40"/>
  <c r="D33" i="40"/>
  <c r="K32" i="40"/>
  <c r="L32" i="40" s="1"/>
  <c r="M32" i="40" s="1"/>
  <c r="J32" i="40"/>
  <c r="H32" i="40"/>
  <c r="F32" i="40"/>
  <c r="D32" i="40"/>
  <c r="L31" i="40"/>
  <c r="M31" i="40" s="1"/>
  <c r="K31" i="40"/>
  <c r="J31" i="40"/>
  <c r="H31" i="40"/>
  <c r="F31" i="40"/>
  <c r="D31" i="40"/>
  <c r="K30" i="40"/>
  <c r="L30" i="40" s="1"/>
  <c r="M30" i="40" s="1"/>
  <c r="J30" i="40"/>
  <c r="H30" i="40"/>
  <c r="F30" i="40"/>
  <c r="D30" i="40"/>
  <c r="L29" i="40"/>
  <c r="M29" i="40" s="1"/>
  <c r="K29" i="40"/>
  <c r="J29" i="40"/>
  <c r="H29" i="40"/>
  <c r="F29" i="40"/>
  <c r="D29" i="40"/>
  <c r="K28" i="40"/>
  <c r="L28" i="40" s="1"/>
  <c r="M28" i="40" s="1"/>
  <c r="J28" i="40"/>
  <c r="H28" i="40"/>
  <c r="F28" i="40"/>
  <c r="D28" i="40"/>
  <c r="L27" i="40"/>
  <c r="M27" i="40" s="1"/>
  <c r="K27" i="40"/>
  <c r="J27" i="40"/>
  <c r="H27" i="40"/>
  <c r="F27" i="40"/>
  <c r="D27" i="40"/>
  <c r="K26" i="40"/>
  <c r="L26" i="40" s="1"/>
  <c r="M26" i="40" s="1"/>
  <c r="J26" i="40"/>
  <c r="H26" i="40"/>
  <c r="F26" i="40"/>
  <c r="D26" i="40"/>
  <c r="L25" i="40"/>
  <c r="M25" i="40" s="1"/>
  <c r="K25" i="40"/>
  <c r="J25" i="40"/>
  <c r="H25" i="40"/>
  <c r="F25" i="40"/>
  <c r="D25" i="40"/>
  <c r="K24" i="40"/>
  <c r="L24" i="40" s="1"/>
  <c r="M24" i="40" s="1"/>
  <c r="J24" i="40"/>
  <c r="H24" i="40"/>
  <c r="F24" i="40"/>
  <c r="D24" i="40"/>
  <c r="L23" i="40"/>
  <c r="M23" i="40" s="1"/>
  <c r="K23" i="40"/>
  <c r="J23" i="40"/>
  <c r="H23" i="40"/>
  <c r="F23" i="40"/>
  <c r="D23" i="40"/>
  <c r="K22" i="40"/>
  <c r="L22" i="40" s="1"/>
  <c r="M22" i="40" s="1"/>
  <c r="J22" i="40"/>
  <c r="H22" i="40"/>
  <c r="F22" i="40"/>
  <c r="D22" i="40"/>
  <c r="L21" i="40"/>
  <c r="M21" i="40" s="1"/>
  <c r="K21" i="40"/>
  <c r="J21" i="40"/>
  <c r="H21" i="40"/>
  <c r="F21" i="40"/>
  <c r="D21" i="40"/>
  <c r="K20" i="40"/>
  <c r="L20" i="40" s="1"/>
  <c r="M20" i="40" s="1"/>
  <c r="J20" i="40"/>
  <c r="H20" i="40"/>
  <c r="F20" i="40"/>
  <c r="D20" i="40"/>
  <c r="L19" i="40"/>
  <c r="M19" i="40" s="1"/>
  <c r="K19" i="40"/>
  <c r="J19" i="40"/>
  <c r="H19" i="40"/>
  <c r="F19" i="40"/>
  <c r="D19" i="40"/>
  <c r="K18" i="40"/>
  <c r="L18" i="40" s="1"/>
  <c r="M18" i="40" s="1"/>
  <c r="J18" i="40"/>
  <c r="H18" i="40"/>
  <c r="F18" i="40"/>
  <c r="D18" i="40"/>
  <c r="L17" i="40"/>
  <c r="M17" i="40" s="1"/>
  <c r="K17" i="40"/>
  <c r="J17" i="40"/>
  <c r="H17" i="40"/>
  <c r="F17" i="40"/>
  <c r="D17" i="40"/>
  <c r="K16" i="40"/>
  <c r="L16" i="40" s="1"/>
  <c r="M16" i="40" s="1"/>
  <c r="J16" i="40"/>
  <c r="H16" i="40"/>
  <c r="F16" i="40"/>
  <c r="D16" i="40"/>
  <c r="L15" i="40"/>
  <c r="M15" i="40" s="1"/>
  <c r="K15" i="40"/>
  <c r="J15" i="40"/>
  <c r="H15" i="40"/>
  <c r="F15" i="40"/>
  <c r="D15" i="40"/>
  <c r="K14" i="40"/>
  <c r="L14" i="40" s="1"/>
  <c r="M14" i="40" s="1"/>
  <c r="J14" i="40"/>
  <c r="H14" i="40"/>
  <c r="F14" i="40"/>
  <c r="D14" i="40"/>
  <c r="L13" i="40"/>
  <c r="M13" i="40" s="1"/>
  <c r="K13" i="40"/>
  <c r="J13" i="40"/>
  <c r="H13" i="40"/>
  <c r="F13" i="40"/>
  <c r="D13" i="40"/>
  <c r="K12" i="40"/>
  <c r="L12" i="40" s="1"/>
  <c r="M12" i="40" s="1"/>
  <c r="J12" i="40"/>
  <c r="H12" i="40"/>
  <c r="F12" i="40"/>
  <c r="D12" i="40"/>
  <c r="I52" i="39"/>
  <c r="J52" i="39" s="1"/>
  <c r="G52" i="39"/>
  <c r="H52" i="39" s="1"/>
  <c r="E52" i="39"/>
  <c r="F52" i="39" s="1"/>
  <c r="C52" i="39"/>
  <c r="L51" i="39"/>
  <c r="M51" i="39" s="1"/>
  <c r="K51" i="39"/>
  <c r="J51" i="39"/>
  <c r="H51" i="39"/>
  <c r="F51" i="39"/>
  <c r="D51" i="39"/>
  <c r="K50" i="39"/>
  <c r="L50" i="39" s="1"/>
  <c r="M50" i="39" s="1"/>
  <c r="J50" i="39"/>
  <c r="H50" i="39"/>
  <c r="F50" i="39"/>
  <c r="D50" i="39"/>
  <c r="L49" i="39"/>
  <c r="M49" i="39" s="1"/>
  <c r="K49" i="39"/>
  <c r="J49" i="39"/>
  <c r="H49" i="39"/>
  <c r="F49" i="39"/>
  <c r="D49" i="39"/>
  <c r="K48" i="39"/>
  <c r="L48" i="39" s="1"/>
  <c r="M48" i="39" s="1"/>
  <c r="J48" i="39"/>
  <c r="H48" i="39"/>
  <c r="F48" i="39"/>
  <c r="D48" i="39"/>
  <c r="L47" i="39"/>
  <c r="M47" i="39" s="1"/>
  <c r="K47" i="39"/>
  <c r="J47" i="39"/>
  <c r="H47" i="39"/>
  <c r="F47" i="39"/>
  <c r="D47" i="39"/>
  <c r="K46" i="39"/>
  <c r="L46" i="39" s="1"/>
  <c r="M46" i="39" s="1"/>
  <c r="J46" i="39"/>
  <c r="H46" i="39"/>
  <c r="F46" i="39"/>
  <c r="D46" i="39"/>
  <c r="L45" i="39"/>
  <c r="M45" i="39" s="1"/>
  <c r="K45" i="39"/>
  <c r="J45" i="39"/>
  <c r="H45" i="39"/>
  <c r="F45" i="39"/>
  <c r="D45" i="39"/>
  <c r="K44" i="39"/>
  <c r="L44" i="39" s="1"/>
  <c r="M44" i="39" s="1"/>
  <c r="J44" i="39"/>
  <c r="H44" i="39"/>
  <c r="F44" i="39"/>
  <c r="D44" i="39"/>
  <c r="L43" i="39"/>
  <c r="M43" i="39" s="1"/>
  <c r="K43" i="39"/>
  <c r="J43" i="39"/>
  <c r="H43" i="39"/>
  <c r="F43" i="39"/>
  <c r="D43" i="39"/>
  <c r="K42" i="39"/>
  <c r="L42" i="39" s="1"/>
  <c r="M42" i="39" s="1"/>
  <c r="J42" i="39"/>
  <c r="H42" i="39"/>
  <c r="F42" i="39"/>
  <c r="D42" i="39"/>
  <c r="L41" i="39"/>
  <c r="M41" i="39" s="1"/>
  <c r="K41" i="39"/>
  <c r="J41" i="39"/>
  <c r="H41" i="39"/>
  <c r="F41" i="39"/>
  <c r="D41" i="39"/>
  <c r="K40" i="39"/>
  <c r="L40" i="39" s="1"/>
  <c r="M40" i="39" s="1"/>
  <c r="J40" i="39"/>
  <c r="H40" i="39"/>
  <c r="F40" i="39"/>
  <c r="D40" i="39"/>
  <c r="L39" i="39"/>
  <c r="M39" i="39" s="1"/>
  <c r="K39" i="39"/>
  <c r="J39" i="39"/>
  <c r="H39" i="39"/>
  <c r="F39" i="39"/>
  <c r="D39" i="39"/>
  <c r="K38" i="39"/>
  <c r="L38" i="39" s="1"/>
  <c r="M38" i="39" s="1"/>
  <c r="J38" i="39"/>
  <c r="H38" i="39"/>
  <c r="F38" i="39"/>
  <c r="D38" i="39"/>
  <c r="L37" i="39"/>
  <c r="M37" i="39" s="1"/>
  <c r="K37" i="39"/>
  <c r="J37" i="39"/>
  <c r="H37" i="39"/>
  <c r="F37" i="39"/>
  <c r="D37" i="39"/>
  <c r="K36" i="39"/>
  <c r="L36" i="39" s="1"/>
  <c r="M36" i="39" s="1"/>
  <c r="J36" i="39"/>
  <c r="H36" i="39"/>
  <c r="F36" i="39"/>
  <c r="D36" i="39"/>
  <c r="L35" i="39"/>
  <c r="M35" i="39" s="1"/>
  <c r="K35" i="39"/>
  <c r="J35" i="39"/>
  <c r="H35" i="39"/>
  <c r="F35" i="39"/>
  <c r="D35" i="39"/>
  <c r="K34" i="39"/>
  <c r="L34" i="39" s="1"/>
  <c r="M34" i="39" s="1"/>
  <c r="J34" i="39"/>
  <c r="H34" i="39"/>
  <c r="F34" i="39"/>
  <c r="D34" i="39"/>
  <c r="L33" i="39"/>
  <c r="M33" i="39" s="1"/>
  <c r="K33" i="39"/>
  <c r="J33" i="39"/>
  <c r="H33" i="39"/>
  <c r="F33" i="39"/>
  <c r="D33" i="39"/>
  <c r="K32" i="39"/>
  <c r="L32" i="39" s="1"/>
  <c r="M32" i="39" s="1"/>
  <c r="J32" i="39"/>
  <c r="H32" i="39"/>
  <c r="F32" i="39"/>
  <c r="D32" i="39"/>
  <c r="L31" i="39"/>
  <c r="M31" i="39" s="1"/>
  <c r="K31" i="39"/>
  <c r="J31" i="39"/>
  <c r="H31" i="39"/>
  <c r="F31" i="39"/>
  <c r="D31" i="39"/>
  <c r="K30" i="39"/>
  <c r="L30" i="39" s="1"/>
  <c r="M30" i="39" s="1"/>
  <c r="J30" i="39"/>
  <c r="H30" i="39"/>
  <c r="F30" i="39"/>
  <c r="D30" i="39"/>
  <c r="L29" i="39"/>
  <c r="M29" i="39" s="1"/>
  <c r="K29" i="39"/>
  <c r="J29" i="39"/>
  <c r="H29" i="39"/>
  <c r="F29" i="39"/>
  <c r="D29" i="39"/>
  <c r="K28" i="39"/>
  <c r="L28" i="39" s="1"/>
  <c r="M28" i="39" s="1"/>
  <c r="J28" i="39"/>
  <c r="H28" i="39"/>
  <c r="F28" i="39"/>
  <c r="D28" i="39"/>
  <c r="L27" i="39"/>
  <c r="M27" i="39" s="1"/>
  <c r="K27" i="39"/>
  <c r="J27" i="39"/>
  <c r="H27" i="39"/>
  <c r="F27" i="39"/>
  <c r="D27" i="39"/>
  <c r="K26" i="39"/>
  <c r="L26" i="39" s="1"/>
  <c r="M26" i="39" s="1"/>
  <c r="J26" i="39"/>
  <c r="H26" i="39"/>
  <c r="F26" i="39"/>
  <c r="D26" i="39"/>
  <c r="L25" i="39"/>
  <c r="M25" i="39" s="1"/>
  <c r="K25" i="39"/>
  <c r="J25" i="39"/>
  <c r="H25" i="39"/>
  <c r="F25" i="39"/>
  <c r="D25" i="39"/>
  <c r="K24" i="39"/>
  <c r="L24" i="39" s="1"/>
  <c r="M24" i="39" s="1"/>
  <c r="J24" i="39"/>
  <c r="H24" i="39"/>
  <c r="F24" i="39"/>
  <c r="D24" i="39"/>
  <c r="L23" i="39"/>
  <c r="M23" i="39" s="1"/>
  <c r="K23" i="39"/>
  <c r="J23" i="39"/>
  <c r="H23" i="39"/>
  <c r="F23" i="39"/>
  <c r="D23" i="39"/>
  <c r="K22" i="39"/>
  <c r="L22" i="39" s="1"/>
  <c r="M22" i="39" s="1"/>
  <c r="J22" i="39"/>
  <c r="H22" i="39"/>
  <c r="F22" i="39"/>
  <c r="D22" i="39"/>
  <c r="L21" i="39"/>
  <c r="M21" i="39" s="1"/>
  <c r="K21" i="39"/>
  <c r="J21" i="39"/>
  <c r="H21" i="39"/>
  <c r="F21" i="39"/>
  <c r="D21" i="39"/>
  <c r="K20" i="39"/>
  <c r="L20" i="39" s="1"/>
  <c r="M20" i="39" s="1"/>
  <c r="J20" i="39"/>
  <c r="H20" i="39"/>
  <c r="F20" i="39"/>
  <c r="D20" i="39"/>
  <c r="L19" i="39"/>
  <c r="M19" i="39" s="1"/>
  <c r="K19" i="39"/>
  <c r="J19" i="39"/>
  <c r="H19" i="39"/>
  <c r="F19" i="39"/>
  <c r="D19" i="39"/>
  <c r="K18" i="39"/>
  <c r="L18" i="39" s="1"/>
  <c r="M18" i="39" s="1"/>
  <c r="J18" i="39"/>
  <c r="H18" i="39"/>
  <c r="F18" i="39"/>
  <c r="D18" i="39"/>
  <c r="L17" i="39"/>
  <c r="M17" i="39" s="1"/>
  <c r="K17" i="39"/>
  <c r="J17" i="39"/>
  <c r="H17" i="39"/>
  <c r="F17" i="39"/>
  <c r="D17" i="39"/>
  <c r="K16" i="39"/>
  <c r="L16" i="39" s="1"/>
  <c r="M16" i="39" s="1"/>
  <c r="J16" i="39"/>
  <c r="H16" i="39"/>
  <c r="F16" i="39"/>
  <c r="D16" i="39"/>
  <c r="L15" i="39"/>
  <c r="M15" i="39" s="1"/>
  <c r="K15" i="39"/>
  <c r="J15" i="39"/>
  <c r="H15" i="39"/>
  <c r="F15" i="39"/>
  <c r="D15" i="39"/>
  <c r="K14" i="39"/>
  <c r="L14" i="39" s="1"/>
  <c r="M14" i="39" s="1"/>
  <c r="J14" i="39"/>
  <c r="H14" i="39"/>
  <c r="F14" i="39"/>
  <c r="D14" i="39"/>
  <c r="L13" i="39"/>
  <c r="M13" i="39" s="1"/>
  <c r="K13" i="39"/>
  <c r="J13" i="39"/>
  <c r="H13" i="39"/>
  <c r="F13" i="39"/>
  <c r="D13" i="39"/>
  <c r="K12" i="39"/>
  <c r="L12" i="39" s="1"/>
  <c r="M12" i="39" s="1"/>
  <c r="J12" i="39"/>
  <c r="H12" i="39"/>
  <c r="F12" i="39"/>
  <c r="D12" i="39"/>
  <c r="I52" i="38"/>
  <c r="J52" i="38" s="1"/>
  <c r="G52" i="38"/>
  <c r="H52" i="38" s="1"/>
  <c r="E52" i="38"/>
  <c r="F52" i="38" s="1"/>
  <c r="C52" i="38"/>
  <c r="D52" i="38" s="1"/>
  <c r="K51" i="38"/>
  <c r="L51" i="38" s="1"/>
  <c r="M51" i="38" s="1"/>
  <c r="J51" i="38"/>
  <c r="H51" i="38"/>
  <c r="F51" i="38"/>
  <c r="D51" i="38"/>
  <c r="L50" i="38"/>
  <c r="M50" i="38" s="1"/>
  <c r="K50" i="38"/>
  <c r="J50" i="38"/>
  <c r="H50" i="38"/>
  <c r="F50" i="38"/>
  <c r="D50" i="38"/>
  <c r="K49" i="38"/>
  <c r="L49" i="38" s="1"/>
  <c r="M49" i="38" s="1"/>
  <c r="J49" i="38"/>
  <c r="H49" i="38"/>
  <c r="F49" i="38"/>
  <c r="D49" i="38"/>
  <c r="L48" i="38"/>
  <c r="M48" i="38" s="1"/>
  <c r="K48" i="38"/>
  <c r="J48" i="38"/>
  <c r="H48" i="38"/>
  <c r="F48" i="38"/>
  <c r="D48" i="38"/>
  <c r="K47" i="38"/>
  <c r="L47" i="38" s="1"/>
  <c r="M47" i="38" s="1"/>
  <c r="J47" i="38"/>
  <c r="H47" i="38"/>
  <c r="F47" i="38"/>
  <c r="D47" i="38"/>
  <c r="L46" i="38"/>
  <c r="M46" i="38" s="1"/>
  <c r="K46" i="38"/>
  <c r="J46" i="38"/>
  <c r="H46" i="38"/>
  <c r="F46" i="38"/>
  <c r="D46" i="38"/>
  <c r="K45" i="38"/>
  <c r="L45" i="38" s="1"/>
  <c r="M45" i="38" s="1"/>
  <c r="J45" i="38"/>
  <c r="H45" i="38"/>
  <c r="F45" i="38"/>
  <c r="D45" i="38"/>
  <c r="L44" i="38"/>
  <c r="M44" i="38" s="1"/>
  <c r="K44" i="38"/>
  <c r="J44" i="38"/>
  <c r="H44" i="38"/>
  <c r="F44" i="38"/>
  <c r="D44" i="38"/>
  <c r="K43" i="38"/>
  <c r="L43" i="38" s="1"/>
  <c r="M43" i="38" s="1"/>
  <c r="J43" i="38"/>
  <c r="H43" i="38"/>
  <c r="F43" i="38"/>
  <c r="D43" i="38"/>
  <c r="L42" i="38"/>
  <c r="M42" i="38" s="1"/>
  <c r="K42" i="38"/>
  <c r="J42" i="38"/>
  <c r="H42" i="38"/>
  <c r="F42" i="38"/>
  <c r="D42" i="38"/>
  <c r="K41" i="38"/>
  <c r="L41" i="38" s="1"/>
  <c r="M41" i="38" s="1"/>
  <c r="J41" i="38"/>
  <c r="H41" i="38"/>
  <c r="F41" i="38"/>
  <c r="D41" i="38"/>
  <c r="L40" i="38"/>
  <c r="M40" i="38" s="1"/>
  <c r="K40" i="38"/>
  <c r="J40" i="38"/>
  <c r="H40" i="38"/>
  <c r="F40" i="38"/>
  <c r="D40" i="38"/>
  <c r="K39" i="38"/>
  <c r="L39" i="38" s="1"/>
  <c r="M39" i="38" s="1"/>
  <c r="J39" i="38"/>
  <c r="H39" i="38"/>
  <c r="F39" i="38"/>
  <c r="D39" i="38"/>
  <c r="L38" i="38"/>
  <c r="M38" i="38" s="1"/>
  <c r="K38" i="38"/>
  <c r="J38" i="38"/>
  <c r="H38" i="38"/>
  <c r="F38" i="38"/>
  <c r="D38" i="38"/>
  <c r="K37" i="38"/>
  <c r="L37" i="38" s="1"/>
  <c r="M37" i="38" s="1"/>
  <c r="J37" i="38"/>
  <c r="H37" i="38"/>
  <c r="F37" i="38"/>
  <c r="D37" i="38"/>
  <c r="L36" i="38"/>
  <c r="M36" i="38" s="1"/>
  <c r="K36" i="38"/>
  <c r="J36" i="38"/>
  <c r="H36" i="38"/>
  <c r="F36" i="38"/>
  <c r="D36" i="38"/>
  <c r="K35" i="38"/>
  <c r="L35" i="38" s="1"/>
  <c r="M35" i="38" s="1"/>
  <c r="J35" i="38"/>
  <c r="H35" i="38"/>
  <c r="F35" i="38"/>
  <c r="D35" i="38"/>
  <c r="L34" i="38"/>
  <c r="M34" i="38" s="1"/>
  <c r="K34" i="38"/>
  <c r="J34" i="38"/>
  <c r="H34" i="38"/>
  <c r="F34" i="38"/>
  <c r="D34" i="38"/>
  <c r="K33" i="38"/>
  <c r="L33" i="38" s="1"/>
  <c r="M33" i="38" s="1"/>
  <c r="J33" i="38"/>
  <c r="H33" i="38"/>
  <c r="F33" i="38"/>
  <c r="D33" i="38"/>
  <c r="L32" i="38"/>
  <c r="M32" i="38" s="1"/>
  <c r="K32" i="38"/>
  <c r="J32" i="38"/>
  <c r="H32" i="38"/>
  <c r="F32" i="38"/>
  <c r="D32" i="38"/>
  <c r="K31" i="38"/>
  <c r="L31" i="38" s="1"/>
  <c r="M31" i="38" s="1"/>
  <c r="J31" i="38"/>
  <c r="H31" i="38"/>
  <c r="F31" i="38"/>
  <c r="D31" i="38"/>
  <c r="L30" i="38"/>
  <c r="M30" i="38" s="1"/>
  <c r="K30" i="38"/>
  <c r="J30" i="38"/>
  <c r="H30" i="38"/>
  <c r="F30" i="38"/>
  <c r="D30" i="38"/>
  <c r="K29" i="38"/>
  <c r="L29" i="38" s="1"/>
  <c r="M29" i="38" s="1"/>
  <c r="J29" i="38"/>
  <c r="H29" i="38"/>
  <c r="F29" i="38"/>
  <c r="D29" i="38"/>
  <c r="L28" i="38"/>
  <c r="M28" i="38" s="1"/>
  <c r="K28" i="38"/>
  <c r="J28" i="38"/>
  <c r="H28" i="38"/>
  <c r="F28" i="38"/>
  <c r="D28" i="38"/>
  <c r="K27" i="38"/>
  <c r="L27" i="38" s="1"/>
  <c r="M27" i="38" s="1"/>
  <c r="J27" i="38"/>
  <c r="H27" i="38"/>
  <c r="F27" i="38"/>
  <c r="D27" i="38"/>
  <c r="L26" i="38"/>
  <c r="M26" i="38" s="1"/>
  <c r="K26" i="38"/>
  <c r="J26" i="38"/>
  <c r="H26" i="38"/>
  <c r="F26" i="38"/>
  <c r="D26" i="38"/>
  <c r="K25" i="38"/>
  <c r="L25" i="38" s="1"/>
  <c r="M25" i="38" s="1"/>
  <c r="J25" i="38"/>
  <c r="H25" i="38"/>
  <c r="F25" i="38"/>
  <c r="D25" i="38"/>
  <c r="L24" i="38"/>
  <c r="M24" i="38" s="1"/>
  <c r="K24" i="38"/>
  <c r="J24" i="38"/>
  <c r="H24" i="38"/>
  <c r="F24" i="38"/>
  <c r="D24" i="38"/>
  <c r="K23" i="38"/>
  <c r="L23" i="38" s="1"/>
  <c r="M23" i="38" s="1"/>
  <c r="J23" i="38"/>
  <c r="H23" i="38"/>
  <c r="F23" i="38"/>
  <c r="D23" i="38"/>
  <c r="L22" i="38"/>
  <c r="M22" i="38" s="1"/>
  <c r="K22" i="38"/>
  <c r="J22" i="38"/>
  <c r="H22" i="38"/>
  <c r="F22" i="38"/>
  <c r="D22" i="38"/>
  <c r="K21" i="38"/>
  <c r="L21" i="38" s="1"/>
  <c r="M21" i="38" s="1"/>
  <c r="J21" i="38"/>
  <c r="H21" i="38"/>
  <c r="F21" i="38"/>
  <c r="D21" i="38"/>
  <c r="L20" i="38"/>
  <c r="M20" i="38" s="1"/>
  <c r="K20" i="38"/>
  <c r="J20" i="38"/>
  <c r="H20" i="38"/>
  <c r="F20" i="38"/>
  <c r="D20" i="38"/>
  <c r="K19" i="38"/>
  <c r="L19" i="38" s="1"/>
  <c r="M19" i="38" s="1"/>
  <c r="J19" i="38"/>
  <c r="H19" i="38"/>
  <c r="F19" i="38"/>
  <c r="D19" i="38"/>
  <c r="L18" i="38"/>
  <c r="M18" i="38" s="1"/>
  <c r="K18" i="38"/>
  <c r="J18" i="38"/>
  <c r="H18" i="38"/>
  <c r="F18" i="38"/>
  <c r="D18" i="38"/>
  <c r="K17" i="38"/>
  <c r="L17" i="38" s="1"/>
  <c r="M17" i="38" s="1"/>
  <c r="J17" i="38"/>
  <c r="H17" i="38"/>
  <c r="F17" i="38"/>
  <c r="D17" i="38"/>
  <c r="L16" i="38"/>
  <c r="M16" i="38" s="1"/>
  <c r="K16" i="38"/>
  <c r="J16" i="38"/>
  <c r="H16" i="38"/>
  <c r="F16" i="38"/>
  <c r="D16" i="38"/>
  <c r="K15" i="38"/>
  <c r="L15" i="38" s="1"/>
  <c r="M15" i="38" s="1"/>
  <c r="J15" i="38"/>
  <c r="H15" i="38"/>
  <c r="F15" i="38"/>
  <c r="D15" i="38"/>
  <c r="L14" i="38"/>
  <c r="M14" i="38" s="1"/>
  <c r="K14" i="38"/>
  <c r="J14" i="38"/>
  <c r="H14" i="38"/>
  <c r="F14" i="38"/>
  <c r="D14" i="38"/>
  <c r="K13" i="38"/>
  <c r="L13" i="38" s="1"/>
  <c r="M13" i="38" s="1"/>
  <c r="J13" i="38"/>
  <c r="H13" i="38"/>
  <c r="F13" i="38"/>
  <c r="D13" i="38"/>
  <c r="L12" i="38"/>
  <c r="M12" i="38" s="1"/>
  <c r="K12" i="38"/>
  <c r="J12" i="38"/>
  <c r="H12" i="38"/>
  <c r="F12" i="38"/>
  <c r="D12" i="38"/>
  <c r="I52" i="37"/>
  <c r="J52" i="37" s="1"/>
  <c r="G52" i="37"/>
  <c r="H52" i="37" s="1"/>
  <c r="E52" i="37"/>
  <c r="F52" i="37" s="1"/>
  <c r="C52" i="37"/>
  <c r="L51" i="37"/>
  <c r="M51" i="37" s="1"/>
  <c r="K51" i="37"/>
  <c r="J51" i="37"/>
  <c r="H51" i="37"/>
  <c r="F51" i="37"/>
  <c r="D51" i="37"/>
  <c r="K50" i="37"/>
  <c r="L50" i="37" s="1"/>
  <c r="M50" i="37" s="1"/>
  <c r="J50" i="37"/>
  <c r="H50" i="37"/>
  <c r="F50" i="37"/>
  <c r="D50" i="37"/>
  <c r="L49" i="37"/>
  <c r="M49" i="37" s="1"/>
  <c r="K49" i="37"/>
  <c r="J49" i="37"/>
  <c r="H49" i="37"/>
  <c r="F49" i="37"/>
  <c r="D49" i="37"/>
  <c r="K48" i="37"/>
  <c r="L48" i="37" s="1"/>
  <c r="M48" i="37" s="1"/>
  <c r="J48" i="37"/>
  <c r="H48" i="37"/>
  <c r="F48" i="37"/>
  <c r="D48" i="37"/>
  <c r="L47" i="37"/>
  <c r="M47" i="37" s="1"/>
  <c r="K47" i="37"/>
  <c r="J47" i="37"/>
  <c r="H47" i="37"/>
  <c r="F47" i="37"/>
  <c r="D47" i="37"/>
  <c r="K46" i="37"/>
  <c r="L46" i="37" s="1"/>
  <c r="M46" i="37" s="1"/>
  <c r="J46" i="37"/>
  <c r="H46" i="37"/>
  <c r="F46" i="37"/>
  <c r="D46" i="37"/>
  <c r="L45" i="37"/>
  <c r="M45" i="37" s="1"/>
  <c r="K45" i="37"/>
  <c r="J45" i="37"/>
  <c r="H45" i="37"/>
  <c r="F45" i="37"/>
  <c r="D45" i="37"/>
  <c r="K44" i="37"/>
  <c r="L44" i="37" s="1"/>
  <c r="M44" i="37" s="1"/>
  <c r="J44" i="37"/>
  <c r="H44" i="37"/>
  <c r="F44" i="37"/>
  <c r="D44" i="37"/>
  <c r="L43" i="37"/>
  <c r="M43" i="37" s="1"/>
  <c r="K43" i="37"/>
  <c r="J43" i="37"/>
  <c r="H43" i="37"/>
  <c r="F43" i="37"/>
  <c r="D43" i="37"/>
  <c r="K42" i="37"/>
  <c r="L42" i="37" s="1"/>
  <c r="M42" i="37" s="1"/>
  <c r="J42" i="37"/>
  <c r="H42" i="37"/>
  <c r="F42" i="37"/>
  <c r="D42" i="37"/>
  <c r="L41" i="37"/>
  <c r="M41" i="37" s="1"/>
  <c r="K41" i="37"/>
  <c r="J41" i="37"/>
  <c r="H41" i="37"/>
  <c r="F41" i="37"/>
  <c r="D41" i="37"/>
  <c r="K40" i="37"/>
  <c r="L40" i="37" s="1"/>
  <c r="M40" i="37" s="1"/>
  <c r="J40" i="37"/>
  <c r="H40" i="37"/>
  <c r="F40" i="37"/>
  <c r="D40" i="37"/>
  <c r="L39" i="37"/>
  <c r="M39" i="37" s="1"/>
  <c r="K39" i="37"/>
  <c r="J39" i="37"/>
  <c r="H39" i="37"/>
  <c r="F39" i="37"/>
  <c r="D39" i="37"/>
  <c r="K38" i="37"/>
  <c r="L38" i="37" s="1"/>
  <c r="M38" i="37" s="1"/>
  <c r="J38" i="37"/>
  <c r="H38" i="37"/>
  <c r="F38" i="37"/>
  <c r="D38" i="37"/>
  <c r="L37" i="37"/>
  <c r="M37" i="37" s="1"/>
  <c r="K37" i="37"/>
  <c r="J37" i="37"/>
  <c r="H37" i="37"/>
  <c r="F37" i="37"/>
  <c r="D37" i="37"/>
  <c r="K36" i="37"/>
  <c r="L36" i="37" s="1"/>
  <c r="M36" i="37" s="1"/>
  <c r="J36" i="37"/>
  <c r="H36" i="37"/>
  <c r="F36" i="37"/>
  <c r="D36" i="37"/>
  <c r="L35" i="37"/>
  <c r="M35" i="37" s="1"/>
  <c r="K35" i="37"/>
  <c r="J35" i="37"/>
  <c r="H35" i="37"/>
  <c r="F35" i="37"/>
  <c r="D35" i="37"/>
  <c r="K34" i="37"/>
  <c r="L34" i="37" s="1"/>
  <c r="M34" i="37" s="1"/>
  <c r="J34" i="37"/>
  <c r="H34" i="37"/>
  <c r="F34" i="37"/>
  <c r="D34" i="37"/>
  <c r="L33" i="37"/>
  <c r="M33" i="37" s="1"/>
  <c r="K33" i="37"/>
  <c r="J33" i="37"/>
  <c r="H33" i="37"/>
  <c r="F33" i="37"/>
  <c r="D33" i="37"/>
  <c r="K32" i="37"/>
  <c r="L32" i="37" s="1"/>
  <c r="M32" i="37" s="1"/>
  <c r="J32" i="37"/>
  <c r="H32" i="37"/>
  <c r="F32" i="37"/>
  <c r="D32" i="37"/>
  <c r="L31" i="37"/>
  <c r="M31" i="37" s="1"/>
  <c r="K31" i="37"/>
  <c r="J31" i="37"/>
  <c r="H31" i="37"/>
  <c r="F31" i="37"/>
  <c r="D31" i="37"/>
  <c r="K30" i="37"/>
  <c r="L30" i="37" s="1"/>
  <c r="M30" i="37" s="1"/>
  <c r="J30" i="37"/>
  <c r="H30" i="37"/>
  <c r="F30" i="37"/>
  <c r="D30" i="37"/>
  <c r="L29" i="37"/>
  <c r="M29" i="37" s="1"/>
  <c r="K29" i="37"/>
  <c r="J29" i="37"/>
  <c r="H29" i="37"/>
  <c r="F29" i="37"/>
  <c r="D29" i="37"/>
  <c r="K28" i="37"/>
  <c r="L28" i="37" s="1"/>
  <c r="M28" i="37" s="1"/>
  <c r="J28" i="37"/>
  <c r="H28" i="37"/>
  <c r="F28" i="37"/>
  <c r="D28" i="37"/>
  <c r="L27" i="37"/>
  <c r="M27" i="37" s="1"/>
  <c r="K27" i="37"/>
  <c r="J27" i="37"/>
  <c r="H27" i="37"/>
  <c r="F27" i="37"/>
  <c r="D27" i="37"/>
  <c r="K26" i="37"/>
  <c r="L26" i="37" s="1"/>
  <c r="M26" i="37" s="1"/>
  <c r="J26" i="37"/>
  <c r="H26" i="37"/>
  <c r="F26" i="37"/>
  <c r="D26" i="37"/>
  <c r="L25" i="37"/>
  <c r="M25" i="37" s="1"/>
  <c r="K25" i="37"/>
  <c r="J25" i="37"/>
  <c r="H25" i="37"/>
  <c r="F25" i="37"/>
  <c r="D25" i="37"/>
  <c r="K24" i="37"/>
  <c r="L24" i="37" s="1"/>
  <c r="M24" i="37" s="1"/>
  <c r="J24" i="37"/>
  <c r="H24" i="37"/>
  <c r="F24" i="37"/>
  <c r="D24" i="37"/>
  <c r="L23" i="37"/>
  <c r="M23" i="37" s="1"/>
  <c r="K23" i="37"/>
  <c r="J23" i="37"/>
  <c r="H23" i="37"/>
  <c r="F23" i="37"/>
  <c r="D23" i="37"/>
  <c r="K22" i="37"/>
  <c r="L22" i="37" s="1"/>
  <c r="M22" i="37" s="1"/>
  <c r="J22" i="37"/>
  <c r="H22" i="37"/>
  <c r="F22" i="37"/>
  <c r="D22" i="37"/>
  <c r="L21" i="37"/>
  <c r="M21" i="37" s="1"/>
  <c r="K21" i="37"/>
  <c r="J21" i="37"/>
  <c r="H21" i="37"/>
  <c r="F21" i="37"/>
  <c r="D21" i="37"/>
  <c r="K20" i="37"/>
  <c r="L20" i="37" s="1"/>
  <c r="M20" i="37" s="1"/>
  <c r="J20" i="37"/>
  <c r="H20" i="37"/>
  <c r="F20" i="37"/>
  <c r="D20" i="37"/>
  <c r="L19" i="37"/>
  <c r="M19" i="37" s="1"/>
  <c r="K19" i="37"/>
  <c r="J19" i="37"/>
  <c r="H19" i="37"/>
  <c r="F19" i="37"/>
  <c r="D19" i="37"/>
  <c r="K18" i="37"/>
  <c r="L18" i="37" s="1"/>
  <c r="M18" i="37" s="1"/>
  <c r="J18" i="37"/>
  <c r="H18" i="37"/>
  <c r="F18" i="37"/>
  <c r="D18" i="37"/>
  <c r="L17" i="37"/>
  <c r="M17" i="37" s="1"/>
  <c r="K17" i="37"/>
  <c r="J17" i="37"/>
  <c r="H17" i="37"/>
  <c r="F17" i="37"/>
  <c r="D17" i="37"/>
  <c r="K16" i="37"/>
  <c r="L16" i="37" s="1"/>
  <c r="M16" i="37" s="1"/>
  <c r="J16" i="37"/>
  <c r="H16" i="37"/>
  <c r="F16" i="37"/>
  <c r="D16" i="37"/>
  <c r="L15" i="37"/>
  <c r="M15" i="37" s="1"/>
  <c r="K15" i="37"/>
  <c r="J15" i="37"/>
  <c r="H15" i="37"/>
  <c r="F15" i="37"/>
  <c r="D15" i="37"/>
  <c r="K14" i="37"/>
  <c r="L14" i="37" s="1"/>
  <c r="M14" i="37" s="1"/>
  <c r="J14" i="37"/>
  <c r="H14" i="37"/>
  <c r="F14" i="37"/>
  <c r="D14" i="37"/>
  <c r="L13" i="37"/>
  <c r="M13" i="37" s="1"/>
  <c r="K13" i="37"/>
  <c r="J13" i="37"/>
  <c r="H13" i="37"/>
  <c r="F13" i="37"/>
  <c r="D13" i="37"/>
  <c r="K12" i="37"/>
  <c r="L12" i="37" s="1"/>
  <c r="M12" i="37" s="1"/>
  <c r="J12" i="37"/>
  <c r="H12" i="37"/>
  <c r="F12" i="37"/>
  <c r="D12" i="37"/>
  <c r="I52" i="59" l="1"/>
  <c r="E46" i="69" s="1"/>
  <c r="L52" i="61"/>
  <c r="M52" i="61" s="1"/>
  <c r="M52" i="67"/>
  <c r="K52" i="43"/>
  <c r="E52" i="45" s="1"/>
  <c r="G52" i="49"/>
  <c r="K52" i="37"/>
  <c r="L52" i="37" s="1"/>
  <c r="K52" i="39"/>
  <c r="G52" i="41" s="1"/>
  <c r="K52" i="40"/>
  <c r="I52" i="41" s="1"/>
  <c r="L52" i="39"/>
  <c r="L52" i="43"/>
  <c r="L52" i="46"/>
  <c r="C52" i="49"/>
  <c r="L52" i="52"/>
  <c r="E52" i="53"/>
  <c r="L52" i="60"/>
  <c r="C52" i="62"/>
  <c r="G52" i="62" s="1"/>
  <c r="G46" i="69" s="1"/>
  <c r="L52" i="63"/>
  <c r="C52" i="68"/>
  <c r="M52" i="68" s="1"/>
  <c r="I46" i="69" s="1"/>
  <c r="M52" i="48"/>
  <c r="H52" i="49"/>
  <c r="M52" i="47"/>
  <c r="F52" i="49"/>
  <c r="M52" i="66"/>
  <c r="J52" i="68"/>
  <c r="M52" i="65"/>
  <c r="H52" i="68"/>
  <c r="M52" i="64"/>
  <c r="F52" i="68"/>
  <c r="M52" i="51"/>
  <c r="D52" i="53"/>
  <c r="I49" i="62"/>
  <c r="H43" i="69"/>
  <c r="K43" i="69" s="1"/>
  <c r="L43" i="69" s="1"/>
  <c r="K48" i="59"/>
  <c r="F42" i="69"/>
  <c r="K42" i="69" s="1"/>
  <c r="L42" i="69" s="1"/>
  <c r="K50" i="59"/>
  <c r="F44" i="69"/>
  <c r="K44" i="69" s="1"/>
  <c r="L44" i="69" s="1"/>
  <c r="J47" i="71"/>
  <c r="K50" i="49"/>
  <c r="J48" i="45"/>
  <c r="J50" i="45"/>
  <c r="J47" i="45"/>
  <c r="J49" i="45"/>
  <c r="L26" i="41"/>
  <c r="L18" i="41"/>
  <c r="L34" i="41"/>
  <c r="L50" i="41"/>
  <c r="L14" i="41"/>
  <c r="M14" i="41" s="1"/>
  <c r="L22" i="41"/>
  <c r="L30" i="41"/>
  <c r="L38" i="41"/>
  <c r="L46" i="41"/>
  <c r="L12" i="41"/>
  <c r="L13" i="41"/>
  <c r="E10" i="71"/>
  <c r="L16" i="41"/>
  <c r="L17" i="41"/>
  <c r="E14" i="71"/>
  <c r="L20" i="41"/>
  <c r="L21" i="41"/>
  <c r="E18" i="71"/>
  <c r="L24" i="41"/>
  <c r="L25" i="41"/>
  <c r="E22" i="71"/>
  <c r="L28" i="41"/>
  <c r="L29" i="41"/>
  <c r="E26" i="71"/>
  <c r="L32" i="41"/>
  <c r="L33" i="41"/>
  <c r="E30" i="71"/>
  <c r="L36" i="41"/>
  <c r="L37" i="41"/>
  <c r="E34" i="71"/>
  <c r="L40" i="41"/>
  <c r="L41" i="41"/>
  <c r="E38" i="71"/>
  <c r="L44" i="41"/>
  <c r="L45" i="41"/>
  <c r="E42" i="71"/>
  <c r="L48" i="41"/>
  <c r="L49" i="41"/>
  <c r="E46" i="71"/>
  <c r="F11" i="71"/>
  <c r="L15" i="41"/>
  <c r="E12" i="71"/>
  <c r="M18" i="41"/>
  <c r="F15" i="71"/>
  <c r="L19" i="41"/>
  <c r="E16" i="71"/>
  <c r="M22" i="41"/>
  <c r="F19" i="71"/>
  <c r="L23" i="41"/>
  <c r="E20" i="71"/>
  <c r="M26" i="41"/>
  <c r="F23" i="71"/>
  <c r="L27" i="41"/>
  <c r="E24" i="71"/>
  <c r="M30" i="41"/>
  <c r="F27" i="71"/>
  <c r="L31" i="41"/>
  <c r="E28" i="71"/>
  <c r="M34" i="41"/>
  <c r="F31" i="71"/>
  <c r="L35" i="41"/>
  <c r="E32" i="71"/>
  <c r="M38" i="41"/>
  <c r="F35" i="71"/>
  <c r="L39" i="41"/>
  <c r="E36" i="71"/>
  <c r="M42" i="41"/>
  <c r="F39" i="71"/>
  <c r="L43" i="41"/>
  <c r="E40" i="71"/>
  <c r="M46" i="41"/>
  <c r="F43" i="71"/>
  <c r="L47" i="41"/>
  <c r="E44" i="71"/>
  <c r="M50" i="41"/>
  <c r="F47" i="71"/>
  <c r="L51" i="41"/>
  <c r="E48" i="71"/>
  <c r="K52" i="42"/>
  <c r="K52" i="38"/>
  <c r="K52" i="44"/>
  <c r="D52" i="43"/>
  <c r="D52" i="42"/>
  <c r="D52" i="40"/>
  <c r="D52" i="39"/>
  <c r="D52" i="37"/>
  <c r="K51" i="36"/>
  <c r="K50" i="36"/>
  <c r="C47" i="71" s="1"/>
  <c r="K49" i="36"/>
  <c r="K48" i="36"/>
  <c r="C45" i="71" s="1"/>
  <c r="K47" i="36"/>
  <c r="K46" i="36"/>
  <c r="C43" i="71" s="1"/>
  <c r="K45" i="36"/>
  <c r="K44" i="36"/>
  <c r="C41" i="71" s="1"/>
  <c r="K43" i="36"/>
  <c r="K42" i="36"/>
  <c r="C39" i="71" s="1"/>
  <c r="K41" i="36"/>
  <c r="K40" i="36"/>
  <c r="C37" i="71" s="1"/>
  <c r="K39" i="36"/>
  <c r="K38" i="36"/>
  <c r="C35" i="71" s="1"/>
  <c r="K37" i="36"/>
  <c r="L36" i="36"/>
  <c r="K36" i="36"/>
  <c r="C33" i="71" s="1"/>
  <c r="K35" i="36"/>
  <c r="K34" i="36"/>
  <c r="C31" i="71" s="1"/>
  <c r="K33" i="36"/>
  <c r="K32" i="36"/>
  <c r="C29" i="71" s="1"/>
  <c r="K31" i="36"/>
  <c r="K30" i="36"/>
  <c r="C27" i="71" s="1"/>
  <c r="K29" i="36"/>
  <c r="K28" i="36"/>
  <c r="C25" i="71" s="1"/>
  <c r="K27" i="36"/>
  <c r="K26" i="36"/>
  <c r="C23" i="71" s="1"/>
  <c r="K25" i="36"/>
  <c r="K24" i="36"/>
  <c r="C21" i="71" s="1"/>
  <c r="K23" i="36"/>
  <c r="K22" i="36"/>
  <c r="C19" i="71" s="1"/>
  <c r="K21" i="36"/>
  <c r="K20" i="36"/>
  <c r="C17" i="71" s="1"/>
  <c r="K19" i="36"/>
  <c r="K18" i="36"/>
  <c r="C15" i="71" s="1"/>
  <c r="K17" i="36"/>
  <c r="K16" i="36"/>
  <c r="C13" i="71" s="1"/>
  <c r="K15" i="36"/>
  <c r="K14" i="36"/>
  <c r="C11" i="71" s="1"/>
  <c r="K13" i="36"/>
  <c r="L12" i="36"/>
  <c r="K12" i="36"/>
  <c r="C9" i="71" s="1"/>
  <c r="I52" i="35"/>
  <c r="J52" i="35" s="1"/>
  <c r="G52" i="35"/>
  <c r="H52" i="35" s="1"/>
  <c r="E52" i="35"/>
  <c r="F52" i="35" s="1"/>
  <c r="C52" i="35"/>
  <c r="L51" i="35"/>
  <c r="M51" i="35" s="1"/>
  <c r="K51" i="35"/>
  <c r="J51" i="35"/>
  <c r="H51" i="35"/>
  <c r="F51" i="35"/>
  <c r="D51" i="35"/>
  <c r="K50" i="35"/>
  <c r="L50" i="35" s="1"/>
  <c r="M50" i="35" s="1"/>
  <c r="J50" i="35"/>
  <c r="H50" i="35"/>
  <c r="F50" i="35"/>
  <c r="D50" i="35"/>
  <c r="L49" i="35"/>
  <c r="M49" i="35" s="1"/>
  <c r="K49" i="35"/>
  <c r="J49" i="35"/>
  <c r="H49" i="35"/>
  <c r="F49" i="35"/>
  <c r="D49" i="35"/>
  <c r="K48" i="35"/>
  <c r="L48" i="35" s="1"/>
  <c r="M48" i="35" s="1"/>
  <c r="J48" i="35"/>
  <c r="H48" i="35"/>
  <c r="F48" i="35"/>
  <c r="D48" i="35"/>
  <c r="L47" i="35"/>
  <c r="M47" i="35" s="1"/>
  <c r="K47" i="35"/>
  <c r="J47" i="35"/>
  <c r="H47" i="35"/>
  <c r="F47" i="35"/>
  <c r="D47" i="35"/>
  <c r="K46" i="35"/>
  <c r="L46" i="35" s="1"/>
  <c r="M46" i="35" s="1"/>
  <c r="J46" i="35"/>
  <c r="H46" i="35"/>
  <c r="F46" i="35"/>
  <c r="D46" i="35"/>
  <c r="L45" i="35"/>
  <c r="M45" i="35" s="1"/>
  <c r="K45" i="35"/>
  <c r="J45" i="35"/>
  <c r="H45" i="35"/>
  <c r="F45" i="35"/>
  <c r="D45" i="35"/>
  <c r="K44" i="35"/>
  <c r="L44" i="35" s="1"/>
  <c r="M44" i="35" s="1"/>
  <c r="J44" i="35"/>
  <c r="H44" i="35"/>
  <c r="F44" i="35"/>
  <c r="D44" i="35"/>
  <c r="L43" i="35"/>
  <c r="M43" i="35" s="1"/>
  <c r="K43" i="35"/>
  <c r="J43" i="35"/>
  <c r="H43" i="35"/>
  <c r="F43" i="35"/>
  <c r="D43" i="35"/>
  <c r="K42" i="35"/>
  <c r="L42" i="35" s="1"/>
  <c r="M42" i="35" s="1"/>
  <c r="J42" i="35"/>
  <c r="H42" i="35"/>
  <c r="F42" i="35"/>
  <c r="D42" i="35"/>
  <c r="L41" i="35"/>
  <c r="M41" i="35" s="1"/>
  <c r="K41" i="35"/>
  <c r="J41" i="35"/>
  <c r="H41" i="35"/>
  <c r="F41" i="35"/>
  <c r="D41" i="35"/>
  <c r="K40" i="35"/>
  <c r="L40" i="35" s="1"/>
  <c r="M40" i="35" s="1"/>
  <c r="J40" i="35"/>
  <c r="H40" i="35"/>
  <c r="F40" i="35"/>
  <c r="D40" i="35"/>
  <c r="L39" i="35"/>
  <c r="M39" i="35" s="1"/>
  <c r="K39" i="35"/>
  <c r="J39" i="35"/>
  <c r="H39" i="35"/>
  <c r="F39" i="35"/>
  <c r="D39" i="35"/>
  <c r="K38" i="35"/>
  <c r="L38" i="35" s="1"/>
  <c r="M38" i="35" s="1"/>
  <c r="J38" i="35"/>
  <c r="H38" i="35"/>
  <c r="F38" i="35"/>
  <c r="D38" i="35"/>
  <c r="L37" i="35"/>
  <c r="M37" i="35" s="1"/>
  <c r="K37" i="35"/>
  <c r="J37" i="35"/>
  <c r="H37" i="35"/>
  <c r="F37" i="35"/>
  <c r="D37" i="35"/>
  <c r="K36" i="35"/>
  <c r="L36" i="35" s="1"/>
  <c r="M36" i="35" s="1"/>
  <c r="J36" i="35"/>
  <c r="H36" i="35"/>
  <c r="F36" i="35"/>
  <c r="D36" i="35"/>
  <c r="L35" i="35"/>
  <c r="M35" i="35" s="1"/>
  <c r="K35" i="35"/>
  <c r="J35" i="35"/>
  <c r="H35" i="35"/>
  <c r="F35" i="35"/>
  <c r="D35" i="35"/>
  <c r="K34" i="35"/>
  <c r="L34" i="35" s="1"/>
  <c r="M34" i="35" s="1"/>
  <c r="J34" i="35"/>
  <c r="H34" i="35"/>
  <c r="F34" i="35"/>
  <c r="D34" i="35"/>
  <c r="L33" i="35"/>
  <c r="M33" i="35" s="1"/>
  <c r="K33" i="35"/>
  <c r="J33" i="35"/>
  <c r="H33" i="35"/>
  <c r="F33" i="35"/>
  <c r="D33" i="35"/>
  <c r="K32" i="35"/>
  <c r="L32" i="35" s="1"/>
  <c r="M32" i="35" s="1"/>
  <c r="J32" i="35"/>
  <c r="H32" i="35"/>
  <c r="F32" i="35"/>
  <c r="D32" i="35"/>
  <c r="L31" i="35"/>
  <c r="M31" i="35" s="1"/>
  <c r="K31" i="35"/>
  <c r="J31" i="35"/>
  <c r="H31" i="35"/>
  <c r="F31" i="35"/>
  <c r="D31" i="35"/>
  <c r="K30" i="35"/>
  <c r="L30" i="35" s="1"/>
  <c r="M30" i="35" s="1"/>
  <c r="J30" i="35"/>
  <c r="H30" i="35"/>
  <c r="F30" i="35"/>
  <c r="D30" i="35"/>
  <c r="L29" i="35"/>
  <c r="M29" i="35" s="1"/>
  <c r="K29" i="35"/>
  <c r="J29" i="35"/>
  <c r="H29" i="35"/>
  <c r="F29" i="35"/>
  <c r="D29" i="35"/>
  <c r="K28" i="35"/>
  <c r="L28" i="35" s="1"/>
  <c r="M28" i="35" s="1"/>
  <c r="J28" i="35"/>
  <c r="H28" i="35"/>
  <c r="F28" i="35"/>
  <c r="D28" i="35"/>
  <c r="L27" i="35"/>
  <c r="M27" i="35" s="1"/>
  <c r="K27" i="35"/>
  <c r="J27" i="35"/>
  <c r="H27" i="35"/>
  <c r="F27" i="35"/>
  <c r="D27" i="35"/>
  <c r="K26" i="35"/>
  <c r="L26" i="35" s="1"/>
  <c r="M26" i="35" s="1"/>
  <c r="J26" i="35"/>
  <c r="H26" i="35"/>
  <c r="F26" i="35"/>
  <c r="D26" i="35"/>
  <c r="L25" i="35"/>
  <c r="M25" i="35" s="1"/>
  <c r="K25" i="35"/>
  <c r="J25" i="35"/>
  <c r="H25" i="35"/>
  <c r="F25" i="35"/>
  <c r="D25" i="35"/>
  <c r="K24" i="35"/>
  <c r="L24" i="35" s="1"/>
  <c r="M24" i="35" s="1"/>
  <c r="J24" i="35"/>
  <c r="H24" i="35"/>
  <c r="F24" i="35"/>
  <c r="D24" i="35"/>
  <c r="L23" i="35"/>
  <c r="M23" i="35" s="1"/>
  <c r="K23" i="35"/>
  <c r="J23" i="35"/>
  <c r="H23" i="35"/>
  <c r="F23" i="35"/>
  <c r="D23" i="35"/>
  <c r="K22" i="35"/>
  <c r="L22" i="35" s="1"/>
  <c r="M22" i="35" s="1"/>
  <c r="J22" i="35"/>
  <c r="H22" i="35"/>
  <c r="F22" i="35"/>
  <c r="D22" i="35"/>
  <c r="L21" i="35"/>
  <c r="M21" i="35" s="1"/>
  <c r="K21" i="35"/>
  <c r="J21" i="35"/>
  <c r="H21" i="35"/>
  <c r="F21" i="35"/>
  <c r="D21" i="35"/>
  <c r="K20" i="35"/>
  <c r="L20" i="35" s="1"/>
  <c r="M20" i="35" s="1"/>
  <c r="J20" i="35"/>
  <c r="H20" i="35"/>
  <c r="F20" i="35"/>
  <c r="D20" i="35"/>
  <c r="L19" i="35"/>
  <c r="M19" i="35" s="1"/>
  <c r="K19" i="35"/>
  <c r="J19" i="35"/>
  <c r="H19" i="35"/>
  <c r="F19" i="35"/>
  <c r="D19" i="35"/>
  <c r="K18" i="35"/>
  <c r="L18" i="35" s="1"/>
  <c r="M18" i="35" s="1"/>
  <c r="J18" i="35"/>
  <c r="H18" i="35"/>
  <c r="F18" i="35"/>
  <c r="D18" i="35"/>
  <c r="L17" i="35"/>
  <c r="M17" i="35" s="1"/>
  <c r="K17" i="35"/>
  <c r="J17" i="35"/>
  <c r="H17" i="35"/>
  <c r="F17" i="35"/>
  <c r="D17" i="35"/>
  <c r="K16" i="35"/>
  <c r="L16" i="35" s="1"/>
  <c r="M16" i="35" s="1"/>
  <c r="J16" i="35"/>
  <c r="H16" i="35"/>
  <c r="F16" i="35"/>
  <c r="D16" i="35"/>
  <c r="L15" i="35"/>
  <c r="M15" i="35" s="1"/>
  <c r="K15" i="35"/>
  <c r="J15" i="35"/>
  <c r="H15" i="35"/>
  <c r="F15" i="35"/>
  <c r="D15" i="35"/>
  <c r="K14" i="35"/>
  <c r="L14" i="35" s="1"/>
  <c r="M14" i="35" s="1"/>
  <c r="J14" i="35"/>
  <c r="H14" i="35"/>
  <c r="F14" i="35"/>
  <c r="D14" i="35"/>
  <c r="L13" i="35"/>
  <c r="M13" i="35" s="1"/>
  <c r="K13" i="35"/>
  <c r="J13" i="35"/>
  <c r="H13" i="35"/>
  <c r="F13" i="35"/>
  <c r="D13" i="35"/>
  <c r="K12" i="35"/>
  <c r="L12" i="35" s="1"/>
  <c r="M12" i="35" s="1"/>
  <c r="J12" i="35"/>
  <c r="H12" i="35"/>
  <c r="F12" i="35"/>
  <c r="D12" i="35"/>
  <c r="I52" i="34"/>
  <c r="J52" i="34" s="1"/>
  <c r="G52" i="34"/>
  <c r="H52" i="34" s="1"/>
  <c r="E52" i="34"/>
  <c r="F52" i="34" s="1"/>
  <c r="C52" i="34"/>
  <c r="L51" i="34"/>
  <c r="M51" i="34" s="1"/>
  <c r="K51" i="34"/>
  <c r="J51" i="34"/>
  <c r="H51" i="34"/>
  <c r="F51" i="34"/>
  <c r="D51" i="34"/>
  <c r="K50" i="34"/>
  <c r="L50" i="34" s="1"/>
  <c r="M50" i="34" s="1"/>
  <c r="J50" i="34"/>
  <c r="H50" i="34"/>
  <c r="F50" i="34"/>
  <c r="D50" i="34"/>
  <c r="L49" i="34"/>
  <c r="M49" i="34" s="1"/>
  <c r="K49" i="34"/>
  <c r="J49" i="34"/>
  <c r="H49" i="34"/>
  <c r="F49" i="34"/>
  <c r="D49" i="34"/>
  <c r="K48" i="34"/>
  <c r="L48" i="34" s="1"/>
  <c r="M48" i="34" s="1"/>
  <c r="J48" i="34"/>
  <c r="H48" i="34"/>
  <c r="F48" i="34"/>
  <c r="D48" i="34"/>
  <c r="L47" i="34"/>
  <c r="M47" i="34" s="1"/>
  <c r="K47" i="34"/>
  <c r="J47" i="34"/>
  <c r="H47" i="34"/>
  <c r="F47" i="34"/>
  <c r="D47" i="34"/>
  <c r="K46" i="34"/>
  <c r="L46" i="34" s="1"/>
  <c r="M46" i="34" s="1"/>
  <c r="J46" i="34"/>
  <c r="H46" i="34"/>
  <c r="F46" i="34"/>
  <c r="D46" i="34"/>
  <c r="L45" i="34"/>
  <c r="M45" i="34" s="1"/>
  <c r="K45" i="34"/>
  <c r="J45" i="34"/>
  <c r="H45" i="34"/>
  <c r="F45" i="34"/>
  <c r="D45" i="34"/>
  <c r="K44" i="34"/>
  <c r="L44" i="34" s="1"/>
  <c r="M44" i="34" s="1"/>
  <c r="J44" i="34"/>
  <c r="H44" i="34"/>
  <c r="F44" i="34"/>
  <c r="D44" i="34"/>
  <c r="L43" i="34"/>
  <c r="M43" i="34" s="1"/>
  <c r="K43" i="34"/>
  <c r="J43" i="34"/>
  <c r="H43" i="34"/>
  <c r="F43" i="34"/>
  <c r="D43" i="34"/>
  <c r="K42" i="34"/>
  <c r="L42" i="34" s="1"/>
  <c r="M42" i="34" s="1"/>
  <c r="J42" i="34"/>
  <c r="H42" i="34"/>
  <c r="F42" i="34"/>
  <c r="D42" i="34"/>
  <c r="L41" i="34"/>
  <c r="M41" i="34" s="1"/>
  <c r="K41" i="34"/>
  <c r="J41" i="34"/>
  <c r="H41" i="34"/>
  <c r="F41" i="34"/>
  <c r="D41" i="34"/>
  <c r="K40" i="34"/>
  <c r="L40" i="34" s="1"/>
  <c r="M40" i="34" s="1"/>
  <c r="J40" i="34"/>
  <c r="H40" i="34"/>
  <c r="F40" i="34"/>
  <c r="D40" i="34"/>
  <c r="L39" i="34"/>
  <c r="M39" i="34" s="1"/>
  <c r="K39" i="34"/>
  <c r="J39" i="34"/>
  <c r="H39" i="34"/>
  <c r="F39" i="34"/>
  <c r="D39" i="34"/>
  <c r="K38" i="34"/>
  <c r="L38" i="34" s="1"/>
  <c r="M38" i="34" s="1"/>
  <c r="J38" i="34"/>
  <c r="H38" i="34"/>
  <c r="F38" i="34"/>
  <c r="D38" i="34"/>
  <c r="L37" i="34"/>
  <c r="M37" i="34" s="1"/>
  <c r="K37" i="34"/>
  <c r="J37" i="34"/>
  <c r="H37" i="34"/>
  <c r="F37" i="34"/>
  <c r="D37" i="34"/>
  <c r="K36" i="34"/>
  <c r="L36" i="34" s="1"/>
  <c r="M36" i="34" s="1"/>
  <c r="J36" i="34"/>
  <c r="H36" i="34"/>
  <c r="F36" i="34"/>
  <c r="D36" i="34"/>
  <c r="L35" i="34"/>
  <c r="M35" i="34" s="1"/>
  <c r="K35" i="34"/>
  <c r="J35" i="34"/>
  <c r="H35" i="34"/>
  <c r="F35" i="34"/>
  <c r="D35" i="34"/>
  <c r="K34" i="34"/>
  <c r="L34" i="34" s="1"/>
  <c r="M34" i="34" s="1"/>
  <c r="J34" i="34"/>
  <c r="H34" i="34"/>
  <c r="F34" i="34"/>
  <c r="D34" i="34"/>
  <c r="L33" i="34"/>
  <c r="M33" i="34" s="1"/>
  <c r="K33" i="34"/>
  <c r="J33" i="34"/>
  <c r="H33" i="34"/>
  <c r="F33" i="34"/>
  <c r="D33" i="34"/>
  <c r="K32" i="34"/>
  <c r="L32" i="34" s="1"/>
  <c r="M32" i="34" s="1"/>
  <c r="J32" i="34"/>
  <c r="H32" i="34"/>
  <c r="F32" i="34"/>
  <c r="D32" i="34"/>
  <c r="L31" i="34"/>
  <c r="M31" i="34" s="1"/>
  <c r="K31" i="34"/>
  <c r="J31" i="34"/>
  <c r="H31" i="34"/>
  <c r="F31" i="34"/>
  <c r="D31" i="34"/>
  <c r="K30" i="34"/>
  <c r="L30" i="34" s="1"/>
  <c r="M30" i="34" s="1"/>
  <c r="J30" i="34"/>
  <c r="H30" i="34"/>
  <c r="F30" i="34"/>
  <c r="D30" i="34"/>
  <c r="L29" i="34"/>
  <c r="M29" i="34" s="1"/>
  <c r="K29" i="34"/>
  <c r="J29" i="34"/>
  <c r="H29" i="34"/>
  <c r="F29" i="34"/>
  <c r="D29" i="34"/>
  <c r="K28" i="34"/>
  <c r="L28" i="34" s="1"/>
  <c r="M28" i="34" s="1"/>
  <c r="J28" i="34"/>
  <c r="H28" i="34"/>
  <c r="F28" i="34"/>
  <c r="D28" i="34"/>
  <c r="L27" i="34"/>
  <c r="M27" i="34" s="1"/>
  <c r="K27" i="34"/>
  <c r="J27" i="34"/>
  <c r="H27" i="34"/>
  <c r="F27" i="34"/>
  <c r="D27" i="34"/>
  <c r="K26" i="34"/>
  <c r="L26" i="34" s="1"/>
  <c r="M26" i="34" s="1"/>
  <c r="J26" i="34"/>
  <c r="H26" i="34"/>
  <c r="F26" i="34"/>
  <c r="D26" i="34"/>
  <c r="L25" i="34"/>
  <c r="M25" i="34" s="1"/>
  <c r="K25" i="34"/>
  <c r="J25" i="34"/>
  <c r="H25" i="34"/>
  <c r="F25" i="34"/>
  <c r="D25" i="34"/>
  <c r="K24" i="34"/>
  <c r="L24" i="34" s="1"/>
  <c r="M24" i="34" s="1"/>
  <c r="J24" i="34"/>
  <c r="H24" i="34"/>
  <c r="F24" i="34"/>
  <c r="D24" i="34"/>
  <c r="L23" i="34"/>
  <c r="M23" i="34" s="1"/>
  <c r="K23" i="34"/>
  <c r="J23" i="34"/>
  <c r="H23" i="34"/>
  <c r="F23" i="34"/>
  <c r="D23" i="34"/>
  <c r="K22" i="34"/>
  <c r="L22" i="34" s="1"/>
  <c r="M22" i="34" s="1"/>
  <c r="J22" i="34"/>
  <c r="H22" i="34"/>
  <c r="F22" i="34"/>
  <c r="D22" i="34"/>
  <c r="L21" i="34"/>
  <c r="M21" i="34" s="1"/>
  <c r="K21" i="34"/>
  <c r="J21" i="34"/>
  <c r="H21" i="34"/>
  <c r="F21" i="34"/>
  <c r="D21" i="34"/>
  <c r="K20" i="34"/>
  <c r="L20" i="34" s="1"/>
  <c r="M20" i="34" s="1"/>
  <c r="J20" i="34"/>
  <c r="H20" i="34"/>
  <c r="F20" i="34"/>
  <c r="D20" i="34"/>
  <c r="L19" i="34"/>
  <c r="M19" i="34" s="1"/>
  <c r="K19" i="34"/>
  <c r="J19" i="34"/>
  <c r="H19" i="34"/>
  <c r="F19" i="34"/>
  <c r="D19" i="34"/>
  <c r="K18" i="34"/>
  <c r="L18" i="34" s="1"/>
  <c r="M18" i="34" s="1"/>
  <c r="J18" i="34"/>
  <c r="H18" i="34"/>
  <c r="F18" i="34"/>
  <c r="D18" i="34"/>
  <c r="L17" i="34"/>
  <c r="M17" i="34" s="1"/>
  <c r="K17" i="34"/>
  <c r="J17" i="34"/>
  <c r="H17" i="34"/>
  <c r="F17" i="34"/>
  <c r="D17" i="34"/>
  <c r="K16" i="34"/>
  <c r="L16" i="34" s="1"/>
  <c r="M16" i="34" s="1"/>
  <c r="J16" i="34"/>
  <c r="H16" i="34"/>
  <c r="F16" i="34"/>
  <c r="D16" i="34"/>
  <c r="L15" i="34"/>
  <c r="M15" i="34" s="1"/>
  <c r="K15" i="34"/>
  <c r="J15" i="34"/>
  <c r="H15" i="34"/>
  <c r="F15" i="34"/>
  <c r="D15" i="34"/>
  <c r="K14" i="34"/>
  <c r="L14" i="34" s="1"/>
  <c r="M14" i="34" s="1"/>
  <c r="J14" i="34"/>
  <c r="H14" i="34"/>
  <c r="F14" i="34"/>
  <c r="D14" i="34"/>
  <c r="L13" i="34"/>
  <c r="M13" i="34" s="1"/>
  <c r="K13" i="34"/>
  <c r="J13" i="34"/>
  <c r="H13" i="34"/>
  <c r="F13" i="34"/>
  <c r="D13" i="34"/>
  <c r="K12" i="34"/>
  <c r="L12" i="34" s="1"/>
  <c r="M12" i="34" s="1"/>
  <c r="J12" i="34"/>
  <c r="H12" i="34"/>
  <c r="F12" i="34"/>
  <c r="D12" i="34"/>
  <c r="I52" i="33"/>
  <c r="J52" i="33" s="1"/>
  <c r="G52" i="33"/>
  <c r="H52" i="33" s="1"/>
  <c r="E52" i="33"/>
  <c r="F52" i="33" s="1"/>
  <c r="C52" i="33"/>
  <c r="K51" i="33"/>
  <c r="L51" i="33" s="1"/>
  <c r="M51" i="33" s="1"/>
  <c r="J51" i="33"/>
  <c r="H51" i="33"/>
  <c r="F51" i="33"/>
  <c r="D51" i="33"/>
  <c r="K50" i="33"/>
  <c r="L50" i="33" s="1"/>
  <c r="M50" i="33" s="1"/>
  <c r="J50" i="33"/>
  <c r="H50" i="33"/>
  <c r="F50" i="33"/>
  <c r="D50" i="33"/>
  <c r="L49" i="33"/>
  <c r="M49" i="33" s="1"/>
  <c r="K49" i="33"/>
  <c r="J49" i="33"/>
  <c r="H49" i="33"/>
  <c r="F49" i="33"/>
  <c r="D49" i="33"/>
  <c r="K48" i="33"/>
  <c r="L48" i="33" s="1"/>
  <c r="M48" i="33" s="1"/>
  <c r="J48" i="33"/>
  <c r="H48" i="33"/>
  <c r="F48" i="33"/>
  <c r="D48" i="33"/>
  <c r="K47" i="33"/>
  <c r="L47" i="33" s="1"/>
  <c r="M47" i="33" s="1"/>
  <c r="J47" i="33"/>
  <c r="H47" i="33"/>
  <c r="F47" i="33"/>
  <c r="D47" i="33"/>
  <c r="K46" i="33"/>
  <c r="L46" i="33" s="1"/>
  <c r="M46" i="33" s="1"/>
  <c r="J46" i="33"/>
  <c r="H46" i="33"/>
  <c r="F46" i="33"/>
  <c r="D46" i="33"/>
  <c r="L45" i="33"/>
  <c r="M45" i="33" s="1"/>
  <c r="K45" i="33"/>
  <c r="J45" i="33"/>
  <c r="H45" i="33"/>
  <c r="F45" i="33"/>
  <c r="D45" i="33"/>
  <c r="K44" i="33"/>
  <c r="L44" i="33" s="1"/>
  <c r="M44" i="33" s="1"/>
  <c r="J44" i="33"/>
  <c r="H44" i="33"/>
  <c r="F44" i="33"/>
  <c r="D44" i="33"/>
  <c r="K43" i="33"/>
  <c r="L43" i="33" s="1"/>
  <c r="M43" i="33" s="1"/>
  <c r="J43" i="33"/>
  <c r="H43" i="33"/>
  <c r="F43" i="33"/>
  <c r="D43" i="33"/>
  <c r="K42" i="33"/>
  <c r="L42" i="33" s="1"/>
  <c r="M42" i="33" s="1"/>
  <c r="J42" i="33"/>
  <c r="H42" i="33"/>
  <c r="F42" i="33"/>
  <c r="D42" i="33"/>
  <c r="L41" i="33"/>
  <c r="M41" i="33" s="1"/>
  <c r="K41" i="33"/>
  <c r="J41" i="33"/>
  <c r="H41" i="33"/>
  <c r="F41" i="33"/>
  <c r="D41" i="33"/>
  <c r="K40" i="33"/>
  <c r="L40" i="33" s="1"/>
  <c r="M40" i="33" s="1"/>
  <c r="J40" i="33"/>
  <c r="H40" i="33"/>
  <c r="F40" i="33"/>
  <c r="D40" i="33"/>
  <c r="K39" i="33"/>
  <c r="L39" i="33" s="1"/>
  <c r="M39" i="33" s="1"/>
  <c r="J39" i="33"/>
  <c r="H39" i="33"/>
  <c r="F39" i="33"/>
  <c r="D39" i="33"/>
  <c r="K38" i="33"/>
  <c r="L38" i="33" s="1"/>
  <c r="M38" i="33" s="1"/>
  <c r="J38" i="33"/>
  <c r="H38" i="33"/>
  <c r="F38" i="33"/>
  <c r="D38" i="33"/>
  <c r="L37" i="33"/>
  <c r="M37" i="33" s="1"/>
  <c r="K37" i="33"/>
  <c r="J37" i="33"/>
  <c r="H37" i="33"/>
  <c r="F37" i="33"/>
  <c r="D37" i="33"/>
  <c r="K36" i="33"/>
  <c r="L36" i="33" s="1"/>
  <c r="M36" i="33" s="1"/>
  <c r="J36" i="33"/>
  <c r="H36" i="33"/>
  <c r="F36" i="33"/>
  <c r="D36" i="33"/>
  <c r="K35" i="33"/>
  <c r="L35" i="33" s="1"/>
  <c r="M35" i="33" s="1"/>
  <c r="J35" i="33"/>
  <c r="H35" i="33"/>
  <c r="F35" i="33"/>
  <c r="D35" i="33"/>
  <c r="K34" i="33"/>
  <c r="L34" i="33" s="1"/>
  <c r="M34" i="33" s="1"/>
  <c r="J34" i="33"/>
  <c r="H34" i="33"/>
  <c r="F34" i="33"/>
  <c r="D34" i="33"/>
  <c r="L33" i="33"/>
  <c r="M33" i="33" s="1"/>
  <c r="K33" i="33"/>
  <c r="J33" i="33"/>
  <c r="H33" i="33"/>
  <c r="F33" i="33"/>
  <c r="D33" i="33"/>
  <c r="K32" i="33"/>
  <c r="L32" i="33" s="1"/>
  <c r="M32" i="33" s="1"/>
  <c r="J32" i="33"/>
  <c r="H32" i="33"/>
  <c r="F32" i="33"/>
  <c r="D32" i="33"/>
  <c r="K31" i="33"/>
  <c r="L31" i="33" s="1"/>
  <c r="M31" i="33" s="1"/>
  <c r="J31" i="33"/>
  <c r="H31" i="33"/>
  <c r="F31" i="33"/>
  <c r="D31" i="33"/>
  <c r="K30" i="33"/>
  <c r="L30" i="33" s="1"/>
  <c r="M30" i="33" s="1"/>
  <c r="J30" i="33"/>
  <c r="H30" i="33"/>
  <c r="F30" i="33"/>
  <c r="D30" i="33"/>
  <c r="L29" i="33"/>
  <c r="M29" i="33" s="1"/>
  <c r="K29" i="33"/>
  <c r="J29" i="33"/>
  <c r="H29" i="33"/>
  <c r="F29" i="33"/>
  <c r="D29" i="33"/>
  <c r="K28" i="33"/>
  <c r="L28" i="33" s="1"/>
  <c r="M28" i="33" s="1"/>
  <c r="J28" i="33"/>
  <c r="H28" i="33"/>
  <c r="F28" i="33"/>
  <c r="D28" i="33"/>
  <c r="K27" i="33"/>
  <c r="L27" i="33" s="1"/>
  <c r="M27" i="33" s="1"/>
  <c r="J27" i="33"/>
  <c r="H27" i="33"/>
  <c r="F27" i="33"/>
  <c r="D27" i="33"/>
  <c r="K26" i="33"/>
  <c r="L26" i="33" s="1"/>
  <c r="M26" i="33" s="1"/>
  <c r="J26" i="33"/>
  <c r="H26" i="33"/>
  <c r="F26" i="33"/>
  <c r="D26" i="33"/>
  <c r="L25" i="33"/>
  <c r="M25" i="33" s="1"/>
  <c r="K25" i="33"/>
  <c r="J25" i="33"/>
  <c r="H25" i="33"/>
  <c r="F25" i="33"/>
  <c r="D25" i="33"/>
  <c r="K24" i="33"/>
  <c r="L24" i="33" s="1"/>
  <c r="M24" i="33" s="1"/>
  <c r="J24" i="33"/>
  <c r="H24" i="33"/>
  <c r="F24" i="33"/>
  <c r="D24" i="33"/>
  <c r="K23" i="33"/>
  <c r="L23" i="33" s="1"/>
  <c r="M23" i="33" s="1"/>
  <c r="J23" i="33"/>
  <c r="H23" i="33"/>
  <c r="F23" i="33"/>
  <c r="D23" i="33"/>
  <c r="K22" i="33"/>
  <c r="L22" i="33" s="1"/>
  <c r="M22" i="33" s="1"/>
  <c r="J22" i="33"/>
  <c r="H22" i="33"/>
  <c r="F22" i="33"/>
  <c r="D22" i="33"/>
  <c r="L21" i="33"/>
  <c r="M21" i="33" s="1"/>
  <c r="K21" i="33"/>
  <c r="J21" i="33"/>
  <c r="H21" i="33"/>
  <c r="F21" i="33"/>
  <c r="D21" i="33"/>
  <c r="K20" i="33"/>
  <c r="L20" i="33" s="1"/>
  <c r="M20" i="33" s="1"/>
  <c r="J20" i="33"/>
  <c r="H20" i="33"/>
  <c r="F20" i="33"/>
  <c r="D20" i="33"/>
  <c r="K19" i="33"/>
  <c r="L19" i="33" s="1"/>
  <c r="M19" i="33" s="1"/>
  <c r="J19" i="33"/>
  <c r="H19" i="33"/>
  <c r="F19" i="33"/>
  <c r="D19" i="33"/>
  <c r="K18" i="33"/>
  <c r="L18" i="33" s="1"/>
  <c r="M18" i="33" s="1"/>
  <c r="J18" i="33"/>
  <c r="H18" i="33"/>
  <c r="F18" i="33"/>
  <c r="D18" i="33"/>
  <c r="L17" i="33"/>
  <c r="M17" i="33" s="1"/>
  <c r="K17" i="33"/>
  <c r="J17" i="33"/>
  <c r="H17" i="33"/>
  <c r="F17" i="33"/>
  <c r="D17" i="33"/>
  <c r="K16" i="33"/>
  <c r="L16" i="33" s="1"/>
  <c r="M16" i="33" s="1"/>
  <c r="J16" i="33"/>
  <c r="H16" i="33"/>
  <c r="F16" i="33"/>
  <c r="D16" i="33"/>
  <c r="K15" i="33"/>
  <c r="L15" i="33" s="1"/>
  <c r="M15" i="33" s="1"/>
  <c r="J15" i="33"/>
  <c r="H15" i="33"/>
  <c r="F15" i="33"/>
  <c r="D15" i="33"/>
  <c r="K14" i="33"/>
  <c r="L14" i="33" s="1"/>
  <c r="M14" i="33" s="1"/>
  <c r="J14" i="33"/>
  <c r="H14" i="33"/>
  <c r="F14" i="33"/>
  <c r="D14" i="33"/>
  <c r="L13" i="33"/>
  <c r="M13" i="33" s="1"/>
  <c r="K13" i="33"/>
  <c r="J13" i="33"/>
  <c r="H13" i="33"/>
  <c r="F13" i="33"/>
  <c r="D13" i="33"/>
  <c r="K12" i="33"/>
  <c r="L12" i="33" s="1"/>
  <c r="M12" i="33" s="1"/>
  <c r="J12" i="33"/>
  <c r="H12" i="33"/>
  <c r="F12" i="33"/>
  <c r="D12" i="33"/>
  <c r="C52" i="32"/>
  <c r="I52" i="32"/>
  <c r="G52" i="32"/>
  <c r="E52" i="32"/>
  <c r="M50" i="32"/>
  <c r="M49" i="32"/>
  <c r="M48" i="32"/>
  <c r="M47" i="32"/>
  <c r="L50" i="32"/>
  <c r="L49" i="32"/>
  <c r="L48" i="32"/>
  <c r="L47" i="32"/>
  <c r="K50" i="32"/>
  <c r="K49" i="32"/>
  <c r="K48" i="32"/>
  <c r="K47" i="32"/>
  <c r="J50" i="32"/>
  <c r="J49" i="32"/>
  <c r="J48" i="32"/>
  <c r="J47" i="32"/>
  <c r="H50" i="32"/>
  <c r="H49" i="32"/>
  <c r="H48" i="32"/>
  <c r="H47" i="32"/>
  <c r="F50" i="32"/>
  <c r="F49" i="32"/>
  <c r="F48" i="32"/>
  <c r="F47" i="32"/>
  <c r="D50" i="32"/>
  <c r="D49" i="32"/>
  <c r="D48" i="32"/>
  <c r="D47" i="32"/>
  <c r="M45" i="3"/>
  <c r="M43" i="3"/>
  <c r="L42" i="3"/>
  <c r="K45" i="3"/>
  <c r="L45" i="3" s="1"/>
  <c r="K44" i="3"/>
  <c r="M44" i="3" s="1"/>
  <c r="K43" i="3"/>
  <c r="L43" i="3" s="1"/>
  <c r="K42" i="3"/>
  <c r="M42" i="3" s="1"/>
  <c r="K41" i="3"/>
  <c r="L41" i="3" s="1"/>
  <c r="K12" i="32"/>
  <c r="F52" i="62" l="1"/>
  <c r="I52" i="49"/>
  <c r="L52" i="40"/>
  <c r="J52" i="41" s="1"/>
  <c r="C52" i="41"/>
  <c r="K52" i="33"/>
  <c r="E52" i="36" s="1"/>
  <c r="K52" i="35"/>
  <c r="I52" i="36" s="1"/>
  <c r="L52" i="33"/>
  <c r="L52" i="38"/>
  <c r="E52" i="41"/>
  <c r="L52" i="35"/>
  <c r="L52" i="44"/>
  <c r="G52" i="45"/>
  <c r="L52" i="42"/>
  <c r="C52" i="45"/>
  <c r="M52" i="63"/>
  <c r="D52" i="68"/>
  <c r="M52" i="60"/>
  <c r="D52" i="62"/>
  <c r="M52" i="52"/>
  <c r="F52" i="53"/>
  <c r="M52" i="46"/>
  <c r="D52" i="49"/>
  <c r="M52" i="43"/>
  <c r="F52" i="45"/>
  <c r="M52" i="40"/>
  <c r="M52" i="39"/>
  <c r="H52" i="41"/>
  <c r="M52" i="37"/>
  <c r="D52" i="41"/>
  <c r="H45" i="71"/>
  <c r="K48" i="45"/>
  <c r="H46" i="71"/>
  <c r="K49" i="45"/>
  <c r="H47" i="71"/>
  <c r="K50" i="45"/>
  <c r="H44" i="71"/>
  <c r="K47" i="45"/>
  <c r="M39" i="41"/>
  <c r="F36" i="71"/>
  <c r="M48" i="41"/>
  <c r="F45" i="71"/>
  <c r="M45" i="41"/>
  <c r="F42" i="71"/>
  <c r="M40" i="41"/>
  <c r="F37" i="71"/>
  <c r="M37" i="41"/>
  <c r="F34" i="71"/>
  <c r="M32" i="41"/>
  <c r="F29" i="71"/>
  <c r="M29" i="41"/>
  <c r="F26" i="71"/>
  <c r="M24" i="41"/>
  <c r="F21" i="71"/>
  <c r="M21" i="41"/>
  <c r="F18" i="71"/>
  <c r="M16" i="41"/>
  <c r="F13" i="71"/>
  <c r="M13" i="41"/>
  <c r="F10" i="71"/>
  <c r="M51" i="41"/>
  <c r="F48" i="71"/>
  <c r="M47" i="41"/>
  <c r="F44" i="71"/>
  <c r="M43" i="41"/>
  <c r="F40" i="71"/>
  <c r="M35" i="41"/>
  <c r="F32" i="71"/>
  <c r="M31" i="41"/>
  <c r="F28" i="71"/>
  <c r="M27" i="41"/>
  <c r="F24" i="71"/>
  <c r="M23" i="41"/>
  <c r="F20" i="71"/>
  <c r="M19" i="41"/>
  <c r="F16" i="71"/>
  <c r="M15" i="41"/>
  <c r="F12" i="71"/>
  <c r="M49" i="41"/>
  <c r="F46" i="71"/>
  <c r="M44" i="41"/>
  <c r="F41" i="71"/>
  <c r="M41" i="41"/>
  <c r="F38" i="71"/>
  <c r="M36" i="41"/>
  <c r="F33" i="71"/>
  <c r="M33" i="41"/>
  <c r="F30" i="71"/>
  <c r="M28" i="41"/>
  <c r="F25" i="71"/>
  <c r="M25" i="41"/>
  <c r="F22" i="71"/>
  <c r="M20" i="41"/>
  <c r="F17" i="71"/>
  <c r="M17" i="41"/>
  <c r="F14" i="71"/>
  <c r="M12" i="41"/>
  <c r="F9" i="71"/>
  <c r="L20" i="36"/>
  <c r="L28" i="36"/>
  <c r="L44" i="36"/>
  <c r="L16" i="36"/>
  <c r="M16" i="36" s="1"/>
  <c r="L24" i="36"/>
  <c r="L32" i="36"/>
  <c r="M32" i="36" s="1"/>
  <c r="L40" i="36"/>
  <c r="L48" i="36"/>
  <c r="L13" i="36"/>
  <c r="C10" i="71"/>
  <c r="D13" i="71"/>
  <c r="L29" i="36"/>
  <c r="C26" i="71"/>
  <c r="L14" i="36"/>
  <c r="L15" i="36"/>
  <c r="C12" i="71"/>
  <c r="L18" i="36"/>
  <c r="L19" i="36"/>
  <c r="C16" i="71"/>
  <c r="L22" i="36"/>
  <c r="L23" i="36"/>
  <c r="C20" i="71"/>
  <c r="L26" i="36"/>
  <c r="L27" i="36"/>
  <c r="C24" i="71"/>
  <c r="L30" i="36"/>
  <c r="L31" i="36"/>
  <c r="C28" i="71"/>
  <c r="L34" i="36"/>
  <c r="L35" i="36"/>
  <c r="C32" i="71"/>
  <c r="L38" i="36"/>
  <c r="L39" i="36"/>
  <c r="C36" i="71"/>
  <c r="L42" i="36"/>
  <c r="L43" i="36"/>
  <c r="C40" i="71"/>
  <c r="L46" i="36"/>
  <c r="L47" i="36"/>
  <c r="C44" i="71"/>
  <c r="L50" i="36"/>
  <c r="L51" i="36"/>
  <c r="C48" i="71"/>
  <c r="M12" i="36"/>
  <c r="D9" i="71"/>
  <c r="L17" i="36"/>
  <c r="C14" i="71"/>
  <c r="M20" i="36"/>
  <c r="D17" i="71"/>
  <c r="L21" i="36"/>
  <c r="C18" i="71"/>
  <c r="M24" i="36"/>
  <c r="D21" i="71"/>
  <c r="L25" i="36"/>
  <c r="C22" i="71"/>
  <c r="M28" i="36"/>
  <c r="D25" i="71"/>
  <c r="D29" i="71"/>
  <c r="L33" i="36"/>
  <c r="C30" i="71"/>
  <c r="M36" i="36"/>
  <c r="D33" i="71"/>
  <c r="L37" i="36"/>
  <c r="C34" i="71"/>
  <c r="M40" i="36"/>
  <c r="D37" i="71"/>
  <c r="L41" i="36"/>
  <c r="C38" i="71"/>
  <c r="M44" i="36"/>
  <c r="D41" i="71"/>
  <c r="L45" i="36"/>
  <c r="C42" i="71"/>
  <c r="M48" i="36"/>
  <c r="D45" i="71"/>
  <c r="L49" i="36"/>
  <c r="C46" i="71"/>
  <c r="K52" i="34"/>
  <c r="D52" i="35"/>
  <c r="D52" i="34"/>
  <c r="D52" i="33"/>
  <c r="L44" i="3"/>
  <c r="M41" i="3"/>
  <c r="J52" i="49" l="1"/>
  <c r="J49" i="71" s="1"/>
  <c r="I49" i="71"/>
  <c r="K52" i="41"/>
  <c r="E49" i="71" s="1"/>
  <c r="L52" i="34"/>
  <c r="G52" i="36"/>
  <c r="M52" i="42"/>
  <c r="D52" i="45"/>
  <c r="M52" i="44"/>
  <c r="H52" i="45"/>
  <c r="M52" i="35"/>
  <c r="J52" i="36"/>
  <c r="M52" i="38"/>
  <c r="F52" i="41"/>
  <c r="M52" i="33"/>
  <c r="F52" i="36"/>
  <c r="M50" i="36"/>
  <c r="D47" i="71"/>
  <c r="M47" i="36"/>
  <c r="D44" i="71"/>
  <c r="M42" i="36"/>
  <c r="D39" i="71"/>
  <c r="M39" i="36"/>
  <c r="D36" i="71"/>
  <c r="M34" i="36"/>
  <c r="D31" i="71"/>
  <c r="M31" i="36"/>
  <c r="D28" i="71"/>
  <c r="M26" i="36"/>
  <c r="D23" i="71"/>
  <c r="M23" i="36"/>
  <c r="D20" i="71"/>
  <c r="M18" i="36"/>
  <c r="D15" i="71"/>
  <c r="M15" i="36"/>
  <c r="D12" i="71"/>
  <c r="M49" i="36"/>
  <c r="D46" i="71"/>
  <c r="M45" i="36"/>
  <c r="D42" i="71"/>
  <c r="M41" i="36"/>
  <c r="D38" i="71"/>
  <c r="M37" i="36"/>
  <c r="D34" i="71"/>
  <c r="M33" i="36"/>
  <c r="D30" i="71"/>
  <c r="M25" i="36"/>
  <c r="D22" i="71"/>
  <c r="M21" i="36"/>
  <c r="D18" i="71"/>
  <c r="M17" i="36"/>
  <c r="D14" i="71"/>
  <c r="M51" i="36"/>
  <c r="D48" i="71"/>
  <c r="M46" i="36"/>
  <c r="D43" i="71"/>
  <c r="M43" i="36"/>
  <c r="D40" i="71"/>
  <c r="M38" i="36"/>
  <c r="D35" i="71"/>
  <c r="M35" i="36"/>
  <c r="D32" i="71"/>
  <c r="M30" i="36"/>
  <c r="D27" i="71"/>
  <c r="M27" i="36"/>
  <c r="D24" i="71"/>
  <c r="M22" i="36"/>
  <c r="D19" i="71"/>
  <c r="M19" i="36"/>
  <c r="D16" i="71"/>
  <c r="M14" i="36"/>
  <c r="D11" i="71"/>
  <c r="M29" i="36"/>
  <c r="D26" i="71"/>
  <c r="M13" i="36"/>
  <c r="D10" i="71"/>
  <c r="B49" i="71"/>
  <c r="L52" i="41" l="1"/>
  <c r="F49" i="71" s="1"/>
  <c r="M52" i="34"/>
  <c r="H52" i="36"/>
  <c r="A6" i="69"/>
  <c r="A7" i="69"/>
  <c r="A8" i="69"/>
  <c r="A9" i="69"/>
  <c r="A10" i="69"/>
  <c r="A11" i="69"/>
  <c r="A12" i="69"/>
  <c r="A13" i="69"/>
  <c r="A14" i="69"/>
  <c r="A15" i="69"/>
  <c r="A16" i="69"/>
  <c r="A17" i="69"/>
  <c r="A18" i="69"/>
  <c r="A19" i="69"/>
  <c r="A20" i="69"/>
  <c r="A21" i="69"/>
  <c r="A22" i="69"/>
  <c r="A23" i="69"/>
  <c r="A24" i="69"/>
  <c r="A25" i="69"/>
  <c r="A26" i="69"/>
  <c r="A27" i="69"/>
  <c r="A28" i="69"/>
  <c r="A29" i="69"/>
  <c r="A30" i="69"/>
  <c r="A31" i="69"/>
  <c r="A32" i="69"/>
  <c r="A33" i="69"/>
  <c r="A34" i="69"/>
  <c r="A35" i="69"/>
  <c r="A36" i="69"/>
  <c r="A37" i="69"/>
  <c r="A38" i="69"/>
  <c r="A39" i="69"/>
  <c r="A40" i="69"/>
  <c r="A9" i="71"/>
  <c r="A10" i="71"/>
  <c r="A11" i="71"/>
  <c r="A12" i="71"/>
  <c r="A13" i="71"/>
  <c r="A14" i="71"/>
  <c r="A15" i="71"/>
  <c r="A16" i="71"/>
  <c r="A17" i="71"/>
  <c r="A18" i="71"/>
  <c r="A19" i="71"/>
  <c r="A20" i="71"/>
  <c r="A21" i="71"/>
  <c r="A22" i="71"/>
  <c r="A23" i="71"/>
  <c r="A24" i="71"/>
  <c r="A25" i="71"/>
  <c r="A26" i="71"/>
  <c r="A27" i="71"/>
  <c r="A28" i="71"/>
  <c r="A29" i="71"/>
  <c r="A30" i="71"/>
  <c r="A31" i="71"/>
  <c r="A32" i="71"/>
  <c r="A33" i="71"/>
  <c r="A34" i="71"/>
  <c r="A35" i="71"/>
  <c r="A36" i="71"/>
  <c r="A37" i="71"/>
  <c r="A38" i="71"/>
  <c r="A39" i="71"/>
  <c r="A40" i="71"/>
  <c r="A41" i="71"/>
  <c r="A42" i="71"/>
  <c r="A43" i="71"/>
  <c r="A48" i="71"/>
  <c r="G3" i="69"/>
  <c r="M52" i="41" l="1"/>
  <c r="M10" i="54"/>
  <c r="M51" i="32"/>
  <c r="M46" i="32"/>
  <c r="M45" i="32"/>
  <c r="M44" i="32"/>
  <c r="M43" i="32"/>
  <c r="M42" i="32"/>
  <c r="M41" i="32"/>
  <c r="M40" i="32"/>
  <c r="M39" i="32"/>
  <c r="M38" i="32"/>
  <c r="M37" i="32"/>
  <c r="M36" i="32"/>
  <c r="M35" i="32"/>
  <c r="M34" i="32"/>
  <c r="M33" i="32"/>
  <c r="M32" i="32"/>
  <c r="M31" i="32"/>
  <c r="M30" i="32"/>
  <c r="M29" i="32"/>
  <c r="M28" i="32"/>
  <c r="M27" i="32"/>
  <c r="M26" i="32"/>
  <c r="M25" i="32"/>
  <c r="M24" i="32"/>
  <c r="M23" i="32"/>
  <c r="M22" i="32"/>
  <c r="M21" i="32"/>
  <c r="M20" i="32"/>
  <c r="L40" i="3" l="1"/>
  <c r="K40" i="3"/>
  <c r="M40" i="3" s="1"/>
  <c r="K39" i="3"/>
  <c r="M39" i="3" s="1"/>
  <c r="K38" i="3"/>
  <c r="L38" i="3" s="1"/>
  <c r="K37" i="3"/>
  <c r="M37" i="3" s="1"/>
  <c r="K36" i="3"/>
  <c r="L36" i="3" s="1"/>
  <c r="K35" i="3"/>
  <c r="M35" i="3" s="1"/>
  <c r="K34" i="3"/>
  <c r="L34" i="3" s="1"/>
  <c r="K33" i="3"/>
  <c r="M33" i="3" s="1"/>
  <c r="K32" i="3"/>
  <c r="L32" i="3" s="1"/>
  <c r="K31" i="3"/>
  <c r="M31" i="3" s="1"/>
  <c r="K30" i="3"/>
  <c r="M30" i="3" s="1"/>
  <c r="K29" i="3"/>
  <c r="M29" i="3" s="1"/>
  <c r="K28" i="3"/>
  <c r="M28" i="3" s="1"/>
  <c r="K27" i="3"/>
  <c r="M27" i="3" s="1"/>
  <c r="K26" i="3"/>
  <c r="M26" i="3" s="1"/>
  <c r="C3" i="69"/>
  <c r="L35" i="3" l="1"/>
  <c r="L37" i="3"/>
  <c r="L39" i="3"/>
  <c r="M34" i="3"/>
  <c r="M36" i="3"/>
  <c r="M38" i="3"/>
  <c r="L33" i="3"/>
  <c r="M32" i="3"/>
  <c r="L31" i="3"/>
  <c r="L26" i="3"/>
  <c r="L28" i="3"/>
  <c r="L30" i="3"/>
  <c r="L27" i="3"/>
  <c r="L29" i="3"/>
  <c r="J3" i="62" l="1"/>
  <c r="N3" i="62"/>
  <c r="C9" i="35"/>
  <c r="C9" i="37" s="1"/>
  <c r="C9" i="67" s="1"/>
  <c r="E9" i="35"/>
  <c r="E9" i="37" s="1"/>
  <c r="E9" i="67" s="1"/>
  <c r="G9" i="35"/>
  <c r="G9" i="37" s="1"/>
  <c r="G9" i="66" s="1"/>
  <c r="I9" i="35"/>
  <c r="I9" i="37" s="1"/>
  <c r="I9" i="67" s="1"/>
  <c r="C9" i="34"/>
  <c r="E9" i="34"/>
  <c r="G9" i="34"/>
  <c r="I9" i="34"/>
  <c r="C9" i="33"/>
  <c r="E9" i="33"/>
  <c r="G9" i="33"/>
  <c r="I9" i="33"/>
  <c r="I9" i="39" l="1"/>
  <c r="I9" i="42"/>
  <c r="I9" i="44"/>
  <c r="I9" i="47"/>
  <c r="I9" i="51"/>
  <c r="I9" i="56"/>
  <c r="I9" i="58"/>
  <c r="I9" i="61"/>
  <c r="I9" i="64"/>
  <c r="I9" i="66"/>
  <c r="I9" i="38"/>
  <c r="I9" i="40"/>
  <c r="I9" i="43"/>
  <c r="I9" i="46"/>
  <c r="I9" i="48"/>
  <c r="I9" i="52"/>
  <c r="I9" i="57"/>
  <c r="I9" i="60"/>
  <c r="I9" i="63"/>
  <c r="I9" i="65"/>
  <c r="G9" i="38"/>
  <c r="G9" i="40"/>
  <c r="G9" i="43"/>
  <c r="G9" i="46"/>
  <c r="G9" i="47"/>
  <c r="G9" i="51"/>
  <c r="G9" i="56"/>
  <c r="G9" i="58"/>
  <c r="G9" i="61"/>
  <c r="G9" i="64"/>
  <c r="G9" i="67"/>
  <c r="G9" i="39"/>
  <c r="G9" i="42"/>
  <c r="G9" i="44"/>
  <c r="G9" i="48"/>
  <c r="G9" i="52"/>
  <c r="G9" i="57"/>
  <c r="G9" i="60"/>
  <c r="G9" i="63"/>
  <c r="G9" i="65"/>
  <c r="E9" i="38"/>
  <c r="E9" i="43"/>
  <c r="E9" i="39"/>
  <c r="E9" i="42"/>
  <c r="E9" i="44"/>
  <c r="E9" i="47"/>
  <c r="E9" i="51"/>
  <c r="E9" i="56"/>
  <c r="E9" i="58"/>
  <c r="E9" i="61"/>
  <c r="E9" i="64"/>
  <c r="E9" i="66"/>
  <c r="E9" i="40"/>
  <c r="E9" i="46"/>
  <c r="E9" i="48"/>
  <c r="E9" i="52"/>
  <c r="E9" i="57"/>
  <c r="E9" i="60"/>
  <c r="E9" i="63"/>
  <c r="E9" i="65"/>
  <c r="C9" i="39"/>
  <c r="C9" i="42"/>
  <c r="C9" i="44"/>
  <c r="C9" i="47"/>
  <c r="C9" i="51"/>
  <c r="C9" i="56"/>
  <c r="C9" i="58"/>
  <c r="C9" i="61"/>
  <c r="C9" i="66"/>
  <c r="C9" i="38"/>
  <c r="C9" i="40"/>
  <c r="C9" i="43"/>
  <c r="C9" i="46"/>
  <c r="C9" i="48"/>
  <c r="C9" i="52"/>
  <c r="C9" i="57"/>
  <c r="C9" i="60"/>
  <c r="C9" i="63"/>
  <c r="C9" i="64"/>
  <c r="C9" i="65"/>
  <c r="K25" i="3" l="1"/>
  <c r="L25" i="3" s="1"/>
  <c r="L24" i="3"/>
  <c r="K24" i="3"/>
  <c r="M24" i="3" s="1"/>
  <c r="K23" i="3"/>
  <c r="L23" i="3" s="1"/>
  <c r="L22" i="3"/>
  <c r="K22" i="3"/>
  <c r="M22" i="3" s="1"/>
  <c r="K21" i="3"/>
  <c r="L21" i="3" s="1"/>
  <c r="L20" i="3"/>
  <c r="K20" i="3"/>
  <c r="M20" i="3" s="1"/>
  <c r="M19" i="3"/>
  <c r="K19" i="3"/>
  <c r="L19" i="3" s="1"/>
  <c r="L18" i="3"/>
  <c r="K18" i="3"/>
  <c r="M18" i="3" s="1"/>
  <c r="K17" i="3"/>
  <c r="L17" i="3" s="1"/>
  <c r="L16" i="3"/>
  <c r="K16" i="3"/>
  <c r="M16" i="3" s="1"/>
  <c r="K15" i="3"/>
  <c r="L15" i="3" s="1"/>
  <c r="L14" i="3"/>
  <c r="K14" i="3"/>
  <c r="M14" i="3" s="1"/>
  <c r="K13" i="3"/>
  <c r="L13" i="3" s="1"/>
  <c r="L12" i="3"/>
  <c r="K12" i="3"/>
  <c r="M12" i="3" s="1"/>
  <c r="K11" i="3"/>
  <c r="M11" i="3" s="1"/>
  <c r="L10" i="3"/>
  <c r="K10" i="3"/>
  <c r="M10" i="3" s="1"/>
  <c r="K9" i="3"/>
  <c r="L9" i="3" s="1"/>
  <c r="K8" i="3"/>
  <c r="M8" i="3" s="1"/>
  <c r="K7" i="3"/>
  <c r="M7" i="3" s="1"/>
  <c r="K6" i="3"/>
  <c r="L6" i="3" s="1"/>
  <c r="M9" i="3" l="1"/>
  <c r="M13" i="3"/>
  <c r="M15" i="3"/>
  <c r="M17" i="3"/>
  <c r="M21" i="3"/>
  <c r="M23" i="3"/>
  <c r="M25" i="3"/>
  <c r="L11" i="3"/>
  <c r="L8" i="3"/>
  <c r="L7" i="3"/>
  <c r="M6" i="3"/>
  <c r="T3" i="36"/>
  <c r="P3" i="36"/>
  <c r="T3" i="41"/>
  <c r="P3" i="41"/>
  <c r="R3" i="45"/>
  <c r="N3" i="45"/>
  <c r="P3" i="53"/>
  <c r="L3" i="53"/>
  <c r="T3" i="54"/>
  <c r="P3" i="54"/>
  <c r="R3" i="59"/>
  <c r="N3" i="59"/>
  <c r="R3" i="68"/>
  <c r="V3" i="68"/>
  <c r="G3" i="68"/>
  <c r="C3" i="68"/>
  <c r="G3" i="67"/>
  <c r="C3" i="67"/>
  <c r="G3" i="66"/>
  <c r="C3" i="66"/>
  <c r="G3" i="65"/>
  <c r="C3" i="65"/>
  <c r="G3" i="64"/>
  <c r="C3" i="64"/>
  <c r="G3" i="63"/>
  <c r="C3" i="63"/>
  <c r="G3" i="62"/>
  <c r="P3" i="62" s="1"/>
  <c r="C3" i="62"/>
  <c r="L3" i="62" s="1"/>
  <c r="G3" i="61"/>
  <c r="C3" i="61"/>
  <c r="G3" i="60"/>
  <c r="C3" i="60"/>
  <c r="G3" i="59"/>
  <c r="C3" i="59"/>
  <c r="G3" i="58"/>
  <c r="C3" i="58"/>
  <c r="G3" i="57"/>
  <c r="C3" i="57"/>
  <c r="G3" i="56"/>
  <c r="C3" i="56"/>
  <c r="G3" i="54"/>
  <c r="C3" i="54"/>
  <c r="G3" i="53"/>
  <c r="I3" i="71" s="1"/>
  <c r="C3" i="53"/>
  <c r="C3" i="71" s="1"/>
  <c r="G3" i="52"/>
  <c r="C3" i="52"/>
  <c r="G3" i="51"/>
  <c r="C3" i="51"/>
  <c r="G3" i="50"/>
  <c r="C3" i="50"/>
  <c r="R3" i="49"/>
  <c r="N3" i="49"/>
  <c r="G3" i="49"/>
  <c r="C3" i="49"/>
  <c r="G3" i="48"/>
  <c r="C3" i="48"/>
  <c r="G3" i="47"/>
  <c r="C3" i="47"/>
  <c r="G3" i="46"/>
  <c r="C3" i="46"/>
  <c r="G3" i="45"/>
  <c r="C3" i="45"/>
  <c r="G3" i="44"/>
  <c r="C3" i="44"/>
  <c r="G3" i="43"/>
  <c r="C3" i="43"/>
  <c r="G3" i="42"/>
  <c r="C3" i="42"/>
  <c r="G3" i="41"/>
  <c r="C3" i="41"/>
  <c r="G3" i="40"/>
  <c r="C3" i="40"/>
  <c r="G3" i="39"/>
  <c r="C3" i="39"/>
  <c r="G3" i="38"/>
  <c r="C3" i="38"/>
  <c r="G3" i="37"/>
  <c r="C3" i="37"/>
  <c r="G3" i="36"/>
  <c r="C3" i="36"/>
  <c r="G3" i="35"/>
  <c r="C3" i="35"/>
  <c r="G3" i="34"/>
  <c r="C3" i="34"/>
  <c r="G3" i="33"/>
  <c r="C3" i="33"/>
  <c r="Q8" i="50"/>
  <c r="R44" i="50" l="1"/>
  <c r="R45" i="50"/>
  <c r="R47" i="50"/>
  <c r="R46" i="50"/>
  <c r="R48" i="50"/>
  <c r="K48" i="71"/>
  <c r="R8" i="50"/>
  <c r="S8" i="50" s="1"/>
  <c r="R9" i="50" l="1"/>
  <c r="K9" i="71"/>
  <c r="S46" i="50"/>
  <c r="L46" i="71"/>
  <c r="S45" i="50"/>
  <c r="L45" i="71"/>
  <c r="L48" i="71"/>
  <c r="S48" i="50"/>
  <c r="S47" i="50"/>
  <c r="L47" i="71"/>
  <c r="S44" i="50"/>
  <c r="L44" i="71"/>
  <c r="M51" i="68"/>
  <c r="I45" i="69" s="1"/>
  <c r="M46" i="68"/>
  <c r="I40" i="69" s="1"/>
  <c r="M45" i="68"/>
  <c r="I39" i="69" s="1"/>
  <c r="M44" i="68"/>
  <c r="I38" i="69" s="1"/>
  <c r="M43" i="68"/>
  <c r="I37" i="69" s="1"/>
  <c r="M42" i="68"/>
  <c r="I36" i="69" s="1"/>
  <c r="M41" i="68"/>
  <c r="I35" i="69" s="1"/>
  <c r="M40" i="68"/>
  <c r="I34" i="69" s="1"/>
  <c r="M39" i="68"/>
  <c r="I33" i="69" s="1"/>
  <c r="M38" i="68"/>
  <c r="I32" i="69" s="1"/>
  <c r="M37" i="68"/>
  <c r="I31" i="69" s="1"/>
  <c r="M36" i="68"/>
  <c r="I30" i="69" s="1"/>
  <c r="M35" i="68"/>
  <c r="I29" i="69" s="1"/>
  <c r="M34" i="68"/>
  <c r="I28" i="69" s="1"/>
  <c r="M33" i="68"/>
  <c r="I27" i="69" s="1"/>
  <c r="M32" i="68"/>
  <c r="I26" i="69" s="1"/>
  <c r="M31" i="68"/>
  <c r="I25" i="69" s="1"/>
  <c r="M30" i="68"/>
  <c r="I24" i="69" s="1"/>
  <c r="M29" i="68"/>
  <c r="I23" i="69" s="1"/>
  <c r="M28" i="68"/>
  <c r="I22" i="69" s="1"/>
  <c r="M27" i="68"/>
  <c r="I21" i="69" s="1"/>
  <c r="M26" i="68"/>
  <c r="I20" i="69" s="1"/>
  <c r="M25" i="68"/>
  <c r="I19" i="69" s="1"/>
  <c r="M24" i="68"/>
  <c r="I18" i="69" s="1"/>
  <c r="M23" i="68"/>
  <c r="I17" i="69" s="1"/>
  <c r="M22" i="68"/>
  <c r="I16" i="69" s="1"/>
  <c r="M21" i="68"/>
  <c r="I15" i="69" s="1"/>
  <c r="M20" i="68"/>
  <c r="I14" i="69" s="1"/>
  <c r="M19" i="68"/>
  <c r="I13" i="69" s="1"/>
  <c r="M18" i="68"/>
  <c r="I12" i="69" s="1"/>
  <c r="M17" i="68"/>
  <c r="I11" i="69" s="1"/>
  <c r="M16" i="68"/>
  <c r="I10" i="69" s="1"/>
  <c r="M15" i="68"/>
  <c r="I9" i="69" s="1"/>
  <c r="M14" i="68"/>
  <c r="I8" i="69" s="1"/>
  <c r="M13" i="68"/>
  <c r="I7" i="69" s="1"/>
  <c r="M12" i="68"/>
  <c r="I6" i="69" s="1"/>
  <c r="S9" i="50" l="1"/>
  <c r="L9" i="71"/>
  <c r="N12" i="68"/>
  <c r="J6" i="69" s="1"/>
  <c r="N14" i="68"/>
  <c r="J8" i="69" s="1"/>
  <c r="N16" i="68"/>
  <c r="J10" i="69" s="1"/>
  <c r="N18" i="68"/>
  <c r="J12" i="69" s="1"/>
  <c r="N21" i="68"/>
  <c r="J15" i="69" s="1"/>
  <c r="N13" i="68"/>
  <c r="J7" i="69" s="1"/>
  <c r="N15" i="68"/>
  <c r="J9" i="69" s="1"/>
  <c r="N17" i="68"/>
  <c r="J11" i="69" s="1"/>
  <c r="N19" i="68"/>
  <c r="J13" i="69" s="1"/>
  <c r="N20" i="68"/>
  <c r="J14" i="69" s="1"/>
  <c r="N22" i="68"/>
  <c r="J16" i="69" s="1"/>
  <c r="N23" i="68"/>
  <c r="J17" i="69" s="1"/>
  <c r="N24" i="68"/>
  <c r="J18" i="69" s="1"/>
  <c r="N25" i="68"/>
  <c r="J19" i="69" s="1"/>
  <c r="N26" i="68"/>
  <c r="J20" i="69" s="1"/>
  <c r="N27" i="68"/>
  <c r="J21" i="69" s="1"/>
  <c r="N28" i="68"/>
  <c r="J22" i="69" s="1"/>
  <c r="N29" i="68"/>
  <c r="J23" i="69" s="1"/>
  <c r="N30" i="68"/>
  <c r="J24" i="69" s="1"/>
  <c r="N31" i="68"/>
  <c r="J25" i="69" s="1"/>
  <c r="N32" i="68"/>
  <c r="J26" i="69" s="1"/>
  <c r="N33" i="68"/>
  <c r="J27" i="69" s="1"/>
  <c r="N34" i="68"/>
  <c r="J28" i="69" s="1"/>
  <c r="N35" i="68"/>
  <c r="J29" i="69" s="1"/>
  <c r="N36" i="68"/>
  <c r="J30" i="69" s="1"/>
  <c r="N37" i="68"/>
  <c r="J31" i="69" s="1"/>
  <c r="N38" i="68"/>
  <c r="J32" i="69" s="1"/>
  <c r="N39" i="68"/>
  <c r="J33" i="69" s="1"/>
  <c r="N40" i="68"/>
  <c r="J34" i="69" s="1"/>
  <c r="N41" i="68"/>
  <c r="J35" i="69" s="1"/>
  <c r="N42" i="68"/>
  <c r="J36" i="69" s="1"/>
  <c r="N43" i="68"/>
  <c r="J37" i="69" s="1"/>
  <c r="N44" i="68"/>
  <c r="J38" i="69" s="1"/>
  <c r="N45" i="68"/>
  <c r="J39" i="69" s="1"/>
  <c r="N46" i="68"/>
  <c r="J40" i="69" s="1"/>
  <c r="N51" i="68"/>
  <c r="J45" i="69" s="1"/>
  <c r="O51" i="68" l="1"/>
  <c r="O45" i="68"/>
  <c r="O43" i="68"/>
  <c r="O41" i="68"/>
  <c r="O39" i="68"/>
  <c r="O37" i="68"/>
  <c r="O35" i="68"/>
  <c r="O33" i="68"/>
  <c r="O31" i="68"/>
  <c r="O29" i="68"/>
  <c r="O27" i="68"/>
  <c r="O25" i="68"/>
  <c r="O23" i="68"/>
  <c r="O20" i="68"/>
  <c r="O17" i="68"/>
  <c r="O13" i="68"/>
  <c r="O18" i="68"/>
  <c r="O14" i="68"/>
  <c r="O46" i="68"/>
  <c r="O44" i="68"/>
  <c r="O42" i="68"/>
  <c r="O40" i="68"/>
  <c r="O38" i="68"/>
  <c r="O36" i="68"/>
  <c r="O34" i="68"/>
  <c r="O32" i="68"/>
  <c r="O30" i="68"/>
  <c r="O28" i="68"/>
  <c r="O26" i="68"/>
  <c r="O24" i="68"/>
  <c r="O22" i="68"/>
  <c r="O19" i="68"/>
  <c r="O15" i="68"/>
  <c r="O21" i="68"/>
  <c r="O16" i="68"/>
  <c r="O12" i="68"/>
  <c r="N52" i="68"/>
  <c r="J46" i="69" s="1"/>
  <c r="R10" i="68" l="1"/>
  <c r="T10" i="68"/>
  <c r="U10" i="68"/>
  <c r="Q10" i="68"/>
  <c r="S10" i="68"/>
  <c r="O52" i="68"/>
  <c r="U11" i="68" l="1"/>
  <c r="V10" i="68"/>
  <c r="G51" i="62"/>
  <c r="G45" i="69" s="1"/>
  <c r="G46" i="62"/>
  <c r="G45" i="62"/>
  <c r="G44" i="62"/>
  <c r="G43" i="62"/>
  <c r="G42" i="62"/>
  <c r="G41" i="62"/>
  <c r="G40" i="62"/>
  <c r="G39" i="62"/>
  <c r="G33" i="69" s="1"/>
  <c r="G38" i="62"/>
  <c r="G37" i="62"/>
  <c r="G36" i="62"/>
  <c r="G35" i="62"/>
  <c r="G34" i="62"/>
  <c r="G33" i="62"/>
  <c r="G32" i="62"/>
  <c r="G31" i="62"/>
  <c r="G25" i="69" s="1"/>
  <c r="G30" i="62"/>
  <c r="G29" i="62"/>
  <c r="G28" i="62"/>
  <c r="G27" i="62"/>
  <c r="G26" i="62"/>
  <c r="G25" i="62"/>
  <c r="G24" i="62"/>
  <c r="G23" i="62"/>
  <c r="G17" i="69" s="1"/>
  <c r="G22" i="62"/>
  <c r="G21" i="62"/>
  <c r="G20" i="62"/>
  <c r="G19" i="62"/>
  <c r="G18" i="62"/>
  <c r="G17" i="62"/>
  <c r="G16" i="62"/>
  <c r="H15" i="62"/>
  <c r="G15" i="62"/>
  <c r="G9" i="69" s="1"/>
  <c r="G14" i="62"/>
  <c r="G13" i="62"/>
  <c r="G12" i="62"/>
  <c r="H31" i="62" l="1"/>
  <c r="H25" i="69" s="1"/>
  <c r="H51" i="62"/>
  <c r="H12" i="62"/>
  <c r="G6" i="69"/>
  <c r="I15" i="62"/>
  <c r="H9" i="69"/>
  <c r="H13" i="62"/>
  <c r="G7" i="69"/>
  <c r="H16" i="62"/>
  <c r="G10" i="69"/>
  <c r="H18" i="62"/>
  <c r="G12" i="69"/>
  <c r="H20" i="62"/>
  <c r="G14" i="69"/>
  <c r="H22" i="62"/>
  <c r="G16" i="69"/>
  <c r="H23" i="62"/>
  <c r="H25" i="62"/>
  <c r="G19" i="69"/>
  <c r="H27" i="62"/>
  <c r="G21" i="69"/>
  <c r="H29" i="62"/>
  <c r="G23" i="69"/>
  <c r="H32" i="62"/>
  <c r="G26" i="69"/>
  <c r="H34" i="62"/>
  <c r="G28" i="69"/>
  <c r="H36" i="62"/>
  <c r="G30" i="69"/>
  <c r="H38" i="62"/>
  <c r="G32" i="69"/>
  <c r="H39" i="62"/>
  <c r="H41" i="62"/>
  <c r="G35" i="69"/>
  <c r="H43" i="62"/>
  <c r="G37" i="69"/>
  <c r="H45" i="62"/>
  <c r="G39" i="69"/>
  <c r="H14" i="62"/>
  <c r="G8" i="69"/>
  <c r="H17" i="62"/>
  <c r="G11" i="69"/>
  <c r="H19" i="62"/>
  <c r="G13" i="69"/>
  <c r="H21" i="62"/>
  <c r="G15" i="69"/>
  <c r="H24" i="62"/>
  <c r="G18" i="69"/>
  <c r="H26" i="62"/>
  <c r="G20" i="69"/>
  <c r="H28" i="62"/>
  <c r="G22" i="69"/>
  <c r="H30" i="62"/>
  <c r="G24" i="69"/>
  <c r="I31" i="62"/>
  <c r="H33" i="62"/>
  <c r="G27" i="69"/>
  <c r="H35" i="62"/>
  <c r="G29" i="69"/>
  <c r="H37" i="62"/>
  <c r="G31" i="69"/>
  <c r="H40" i="62"/>
  <c r="G34" i="69"/>
  <c r="H42" i="62"/>
  <c r="G36" i="69"/>
  <c r="H44" i="62"/>
  <c r="G38" i="69"/>
  <c r="H46" i="62"/>
  <c r="G40" i="69"/>
  <c r="I51" i="62"/>
  <c r="H45" i="69"/>
  <c r="V11" i="68"/>
  <c r="T11" i="68"/>
  <c r="R11" i="68"/>
  <c r="Q11" i="68"/>
  <c r="S11" i="68"/>
  <c r="H52" i="62"/>
  <c r="I39" i="62" l="1"/>
  <c r="H33" i="69"/>
  <c r="I38" i="62"/>
  <c r="H32" i="69"/>
  <c r="I36" i="62"/>
  <c r="H30" i="69"/>
  <c r="I34" i="62"/>
  <c r="H28" i="69"/>
  <c r="I32" i="62"/>
  <c r="H26" i="69"/>
  <c r="I29" i="62"/>
  <c r="H23" i="69"/>
  <c r="I27" i="62"/>
  <c r="H21" i="69"/>
  <c r="I25" i="62"/>
  <c r="H19" i="69"/>
  <c r="I46" i="62"/>
  <c r="H40" i="69"/>
  <c r="I44" i="62"/>
  <c r="H38" i="69"/>
  <c r="I42" i="62"/>
  <c r="H36" i="69"/>
  <c r="I40" i="62"/>
  <c r="H34" i="69"/>
  <c r="I37" i="62"/>
  <c r="H31" i="69"/>
  <c r="I35" i="62"/>
  <c r="H29" i="69"/>
  <c r="I33" i="62"/>
  <c r="H27" i="69"/>
  <c r="I30" i="62"/>
  <c r="H24" i="69"/>
  <c r="I28" i="62"/>
  <c r="H22" i="69"/>
  <c r="I26" i="62"/>
  <c r="H20" i="69"/>
  <c r="I24" i="62"/>
  <c r="H18" i="69"/>
  <c r="I21" i="62"/>
  <c r="H15" i="69"/>
  <c r="I19" i="62"/>
  <c r="H13" i="69"/>
  <c r="I17" i="62"/>
  <c r="H11" i="69"/>
  <c r="I14" i="62"/>
  <c r="H8" i="69"/>
  <c r="I45" i="62"/>
  <c r="H39" i="69"/>
  <c r="I43" i="62"/>
  <c r="H37" i="69"/>
  <c r="I41" i="62"/>
  <c r="H35" i="69"/>
  <c r="I23" i="62"/>
  <c r="H17" i="69"/>
  <c r="I22" i="62"/>
  <c r="H16" i="69"/>
  <c r="I20" i="62"/>
  <c r="H14" i="69"/>
  <c r="I18" i="62"/>
  <c r="H12" i="69"/>
  <c r="I16" i="62"/>
  <c r="H10" i="69"/>
  <c r="I13" i="62"/>
  <c r="H7" i="69"/>
  <c r="I12" i="62"/>
  <c r="H6" i="69"/>
  <c r="I52" i="62"/>
  <c r="H46" i="69"/>
  <c r="O10" i="62" l="1"/>
  <c r="K10" i="62"/>
  <c r="L10" i="62"/>
  <c r="M10" i="62"/>
  <c r="N10" i="62"/>
  <c r="I51" i="59"/>
  <c r="E45" i="69" s="1"/>
  <c r="I46" i="59"/>
  <c r="E40" i="69" s="1"/>
  <c r="I45" i="59"/>
  <c r="E39" i="69" s="1"/>
  <c r="J44" i="59"/>
  <c r="F38" i="69" s="1"/>
  <c r="I44" i="59"/>
  <c r="E38" i="69" s="1"/>
  <c r="I43" i="59"/>
  <c r="E37" i="69" s="1"/>
  <c r="I42" i="59"/>
  <c r="E36" i="69" s="1"/>
  <c r="I41" i="59"/>
  <c r="E35" i="69" s="1"/>
  <c r="I40" i="59"/>
  <c r="E34" i="69" s="1"/>
  <c r="I39" i="59"/>
  <c r="E33" i="69" s="1"/>
  <c r="I38" i="59"/>
  <c r="E32" i="69" s="1"/>
  <c r="I37" i="59"/>
  <c r="E31" i="69" s="1"/>
  <c r="I36" i="59"/>
  <c r="E30" i="69" s="1"/>
  <c r="I35" i="59"/>
  <c r="E29" i="69" s="1"/>
  <c r="I34" i="59"/>
  <c r="E28" i="69" s="1"/>
  <c r="I33" i="59"/>
  <c r="E27" i="69" s="1"/>
  <c r="I32" i="59"/>
  <c r="E26" i="69" s="1"/>
  <c r="I31" i="59"/>
  <c r="E25" i="69" s="1"/>
  <c r="I30" i="59"/>
  <c r="E24" i="69" s="1"/>
  <c r="I29" i="59"/>
  <c r="E23" i="69" s="1"/>
  <c r="I28" i="59"/>
  <c r="E22" i="69" s="1"/>
  <c r="I27" i="59"/>
  <c r="E21" i="69" s="1"/>
  <c r="I26" i="59"/>
  <c r="E20" i="69" s="1"/>
  <c r="I25" i="59"/>
  <c r="E19" i="69" s="1"/>
  <c r="I24" i="59"/>
  <c r="E18" i="69" s="1"/>
  <c r="I23" i="59"/>
  <c r="E17" i="69" s="1"/>
  <c r="I22" i="59"/>
  <c r="E16" i="69" s="1"/>
  <c r="I21" i="59"/>
  <c r="E15" i="69" s="1"/>
  <c r="I20" i="59"/>
  <c r="E14" i="69" s="1"/>
  <c r="I19" i="59"/>
  <c r="E13" i="69" s="1"/>
  <c r="I18" i="59"/>
  <c r="E12" i="69" s="1"/>
  <c r="I17" i="59"/>
  <c r="E11" i="69" s="1"/>
  <c r="I16" i="59"/>
  <c r="E10" i="69" s="1"/>
  <c r="I15" i="59"/>
  <c r="E9" i="69" s="1"/>
  <c r="I14" i="59"/>
  <c r="E8" i="69" s="1"/>
  <c r="I13" i="59"/>
  <c r="E7" i="69" s="1"/>
  <c r="I12" i="59"/>
  <c r="E6" i="69" s="1"/>
  <c r="K51" i="56"/>
  <c r="L51" i="56" s="1"/>
  <c r="M51" i="56" s="1"/>
  <c r="K46" i="56"/>
  <c r="L46" i="56" s="1"/>
  <c r="M46" i="56" s="1"/>
  <c r="K45" i="56"/>
  <c r="L45" i="56" s="1"/>
  <c r="M45" i="56" s="1"/>
  <c r="K44" i="56"/>
  <c r="L44" i="56" s="1"/>
  <c r="M44" i="56" s="1"/>
  <c r="K43" i="56"/>
  <c r="L43" i="56" s="1"/>
  <c r="M43" i="56" s="1"/>
  <c r="K42" i="56"/>
  <c r="L42" i="56" s="1"/>
  <c r="M42" i="56" s="1"/>
  <c r="L41" i="56"/>
  <c r="M41" i="56" s="1"/>
  <c r="K41" i="56"/>
  <c r="K40" i="56"/>
  <c r="L40" i="56" s="1"/>
  <c r="M40" i="56" s="1"/>
  <c r="K39" i="56"/>
  <c r="L39" i="56" s="1"/>
  <c r="M39" i="56" s="1"/>
  <c r="K38" i="56"/>
  <c r="L38" i="56" s="1"/>
  <c r="M38" i="56" s="1"/>
  <c r="K37" i="56"/>
  <c r="L37" i="56" s="1"/>
  <c r="M37" i="56" s="1"/>
  <c r="K36" i="56"/>
  <c r="L36" i="56" s="1"/>
  <c r="M36" i="56" s="1"/>
  <c r="K35" i="56"/>
  <c r="L35" i="56" s="1"/>
  <c r="M35" i="56" s="1"/>
  <c r="K34" i="56"/>
  <c r="L34" i="56" s="1"/>
  <c r="M34" i="56" s="1"/>
  <c r="L33" i="56"/>
  <c r="M33" i="56" s="1"/>
  <c r="K33" i="56"/>
  <c r="K32" i="56"/>
  <c r="L32" i="56" s="1"/>
  <c r="M32" i="56" s="1"/>
  <c r="K31" i="56"/>
  <c r="L31" i="56" s="1"/>
  <c r="M31" i="56" s="1"/>
  <c r="K30" i="56"/>
  <c r="L30" i="56" s="1"/>
  <c r="M30" i="56" s="1"/>
  <c r="K29" i="56"/>
  <c r="L29" i="56" s="1"/>
  <c r="M29" i="56" s="1"/>
  <c r="K28" i="56"/>
  <c r="L28" i="56" s="1"/>
  <c r="M28" i="56" s="1"/>
  <c r="K27" i="56"/>
  <c r="L27" i="56" s="1"/>
  <c r="M27" i="56" s="1"/>
  <c r="K26" i="56"/>
  <c r="L26" i="56" s="1"/>
  <c r="M26" i="56" s="1"/>
  <c r="L25" i="56"/>
  <c r="M25" i="56" s="1"/>
  <c r="K25" i="56"/>
  <c r="K24" i="56"/>
  <c r="L24" i="56" s="1"/>
  <c r="M24" i="56" s="1"/>
  <c r="K23" i="56"/>
  <c r="L23" i="56" s="1"/>
  <c r="M23" i="56" s="1"/>
  <c r="K22" i="56"/>
  <c r="L22" i="56" s="1"/>
  <c r="M22" i="56" s="1"/>
  <c r="K21" i="56"/>
  <c r="L21" i="56" s="1"/>
  <c r="M21" i="56" s="1"/>
  <c r="K20" i="56"/>
  <c r="L20" i="56" s="1"/>
  <c r="M20" i="56" s="1"/>
  <c r="K19" i="56"/>
  <c r="L19" i="56" s="1"/>
  <c r="M19" i="56" s="1"/>
  <c r="K18" i="56"/>
  <c r="L18" i="56" s="1"/>
  <c r="M18" i="56" s="1"/>
  <c r="L17" i="56"/>
  <c r="M17" i="56" s="1"/>
  <c r="K17" i="56"/>
  <c r="K16" i="56"/>
  <c r="L16" i="56" s="1"/>
  <c r="M16" i="56" s="1"/>
  <c r="K15" i="56"/>
  <c r="L15" i="56" s="1"/>
  <c r="M15" i="56" s="1"/>
  <c r="K14" i="56"/>
  <c r="L14" i="56" s="1"/>
  <c r="M14" i="56" s="1"/>
  <c r="K13" i="56"/>
  <c r="L13" i="56" s="1"/>
  <c r="M13" i="56" s="1"/>
  <c r="K12" i="56"/>
  <c r="L12" i="56" s="1"/>
  <c r="M12" i="56" s="1"/>
  <c r="P10" i="62" l="1"/>
  <c r="J20" i="59"/>
  <c r="F14" i="69" s="1"/>
  <c r="J36" i="59"/>
  <c r="F30" i="69" s="1"/>
  <c r="J12" i="59"/>
  <c r="F6" i="69" s="1"/>
  <c r="J28" i="59"/>
  <c r="F22" i="69" s="1"/>
  <c r="J16" i="59"/>
  <c r="F10" i="69" s="1"/>
  <c r="J24" i="59"/>
  <c r="F18" i="69" s="1"/>
  <c r="J32" i="59"/>
  <c r="F26" i="69" s="1"/>
  <c r="J40" i="59"/>
  <c r="F34" i="69" s="1"/>
  <c r="K12" i="59"/>
  <c r="J15" i="59"/>
  <c r="F9" i="69" s="1"/>
  <c r="K16" i="59"/>
  <c r="J19" i="59"/>
  <c r="F13" i="69" s="1"/>
  <c r="K20" i="59"/>
  <c r="J23" i="59"/>
  <c r="F17" i="69" s="1"/>
  <c r="K24" i="59"/>
  <c r="J27" i="59"/>
  <c r="F21" i="69" s="1"/>
  <c r="K28" i="59"/>
  <c r="J31" i="59"/>
  <c r="F25" i="69" s="1"/>
  <c r="K32" i="59"/>
  <c r="J35" i="59"/>
  <c r="F29" i="69" s="1"/>
  <c r="K36" i="59"/>
  <c r="J39" i="59"/>
  <c r="F33" i="69" s="1"/>
  <c r="K40" i="59"/>
  <c r="J43" i="59"/>
  <c r="F37" i="69" s="1"/>
  <c r="K44" i="59"/>
  <c r="J51" i="59"/>
  <c r="F45" i="69" s="1"/>
  <c r="J13" i="59"/>
  <c r="F7" i="69" s="1"/>
  <c r="J14" i="59"/>
  <c r="F8" i="69" s="1"/>
  <c r="J17" i="59"/>
  <c r="F11" i="69" s="1"/>
  <c r="J18" i="59"/>
  <c r="F12" i="69" s="1"/>
  <c r="J21" i="59"/>
  <c r="F15" i="69" s="1"/>
  <c r="J22" i="59"/>
  <c r="F16" i="69" s="1"/>
  <c r="J25" i="59"/>
  <c r="F19" i="69" s="1"/>
  <c r="J26" i="59"/>
  <c r="F20" i="69" s="1"/>
  <c r="J29" i="59"/>
  <c r="F23" i="69" s="1"/>
  <c r="J30" i="59"/>
  <c r="F24" i="69" s="1"/>
  <c r="J33" i="59"/>
  <c r="F27" i="69" s="1"/>
  <c r="J34" i="59"/>
  <c r="F28" i="69" s="1"/>
  <c r="J37" i="59"/>
  <c r="F31" i="69" s="1"/>
  <c r="J38" i="59"/>
  <c r="F32" i="69" s="1"/>
  <c r="J41" i="59"/>
  <c r="F35" i="69" s="1"/>
  <c r="J42" i="59"/>
  <c r="F36" i="69" s="1"/>
  <c r="J45" i="59"/>
  <c r="F39" i="69" s="1"/>
  <c r="J46" i="59"/>
  <c r="F40" i="69" s="1"/>
  <c r="J52" i="59"/>
  <c r="F46" i="69" s="1"/>
  <c r="P11" i="62" l="1"/>
  <c r="K11" i="62"/>
  <c r="M11" i="62"/>
  <c r="N11" i="62"/>
  <c r="L11" i="62"/>
  <c r="O11" i="62"/>
  <c r="K42" i="59"/>
  <c r="K41" i="59"/>
  <c r="K34" i="59"/>
  <c r="K33" i="59"/>
  <c r="K26" i="59"/>
  <c r="K25" i="59"/>
  <c r="K18" i="59"/>
  <c r="K17" i="59"/>
  <c r="K46" i="59"/>
  <c r="K45" i="59"/>
  <c r="K38" i="59"/>
  <c r="K37" i="59"/>
  <c r="K30" i="59"/>
  <c r="K29" i="59"/>
  <c r="K22" i="59"/>
  <c r="K21" i="59"/>
  <c r="K14" i="59"/>
  <c r="K13" i="59"/>
  <c r="K51" i="59"/>
  <c r="K43" i="59"/>
  <c r="K39" i="59"/>
  <c r="K35" i="59"/>
  <c r="K31" i="59"/>
  <c r="K27" i="59"/>
  <c r="K23" i="59"/>
  <c r="K19" i="59"/>
  <c r="K15" i="59"/>
  <c r="K52" i="59"/>
  <c r="O10" i="59" l="1"/>
  <c r="P10" i="59"/>
  <c r="M10" i="59"/>
  <c r="Q10" i="59"/>
  <c r="N10" i="59"/>
  <c r="R10" i="59" l="1"/>
  <c r="K49" i="54"/>
  <c r="K44" i="54"/>
  <c r="K43" i="54"/>
  <c r="K42" i="54"/>
  <c r="K41" i="54"/>
  <c r="K40" i="54"/>
  <c r="K39" i="54"/>
  <c r="K38" i="54"/>
  <c r="K37" i="54"/>
  <c r="K36" i="54"/>
  <c r="K35" i="54"/>
  <c r="K34" i="54"/>
  <c r="K33" i="54"/>
  <c r="K32" i="54"/>
  <c r="K31" i="54"/>
  <c r="L30" i="54"/>
  <c r="K30" i="54"/>
  <c r="K29" i="54"/>
  <c r="K28" i="54"/>
  <c r="K27" i="54"/>
  <c r="K26" i="54"/>
  <c r="K25" i="54"/>
  <c r="K24" i="54"/>
  <c r="K23" i="54"/>
  <c r="K22" i="54"/>
  <c r="K21" i="54"/>
  <c r="K20" i="54"/>
  <c r="K19" i="54"/>
  <c r="K18" i="54"/>
  <c r="K17" i="54"/>
  <c r="K16" i="54"/>
  <c r="K15" i="54"/>
  <c r="K14" i="54"/>
  <c r="K13" i="54"/>
  <c r="K12" i="54"/>
  <c r="K11" i="54"/>
  <c r="L10" i="54"/>
  <c r="K10" i="54"/>
  <c r="R11" i="59" l="1"/>
  <c r="M11" i="59"/>
  <c r="N11" i="59"/>
  <c r="O11" i="59"/>
  <c r="P11" i="59"/>
  <c r="Q11" i="59"/>
  <c r="L14" i="54"/>
  <c r="L22" i="54"/>
  <c r="L38" i="54"/>
  <c r="L11" i="54"/>
  <c r="M14" i="54"/>
  <c r="L21" i="54"/>
  <c r="L29" i="54"/>
  <c r="L32" i="54"/>
  <c r="L35" i="54"/>
  <c r="M38" i="54"/>
  <c r="L12" i="54"/>
  <c r="L15" i="54"/>
  <c r="L17" i="54"/>
  <c r="L18" i="54"/>
  <c r="L20" i="54"/>
  <c r="L23" i="54"/>
  <c r="L25" i="54"/>
  <c r="L26" i="54"/>
  <c r="L28" i="54"/>
  <c r="L31" i="54"/>
  <c r="L33" i="54"/>
  <c r="L34" i="54"/>
  <c r="L36" i="54"/>
  <c r="L39" i="54"/>
  <c r="L41" i="54"/>
  <c r="L42" i="54"/>
  <c r="L44" i="54"/>
  <c r="L13" i="54"/>
  <c r="L16" i="54"/>
  <c r="L19" i="54"/>
  <c r="M22" i="54"/>
  <c r="L24" i="54"/>
  <c r="L27" i="54"/>
  <c r="M30" i="54"/>
  <c r="L37" i="54"/>
  <c r="L40" i="54"/>
  <c r="L43" i="54"/>
  <c r="L49" i="54"/>
  <c r="M42" i="54" l="1"/>
  <c r="M41" i="54"/>
  <c r="M39" i="54"/>
  <c r="M36" i="54"/>
  <c r="M26" i="54"/>
  <c r="M25" i="54"/>
  <c r="M23" i="54"/>
  <c r="M20" i="54"/>
  <c r="L50" i="54"/>
  <c r="D46" i="69" s="1"/>
  <c r="M49" i="54"/>
  <c r="M43" i="54"/>
  <c r="M40" i="54"/>
  <c r="M37" i="54"/>
  <c r="M27" i="54"/>
  <c r="M24" i="54"/>
  <c r="M19" i="54"/>
  <c r="M16" i="54"/>
  <c r="M13" i="54"/>
  <c r="M44" i="54"/>
  <c r="M34" i="54"/>
  <c r="M33" i="54"/>
  <c r="M31" i="54"/>
  <c r="M28" i="54"/>
  <c r="M18" i="54"/>
  <c r="M17" i="54"/>
  <c r="M15" i="54"/>
  <c r="M12" i="54"/>
  <c r="M35" i="54"/>
  <c r="M32" i="54"/>
  <c r="M29" i="54"/>
  <c r="M21" i="54"/>
  <c r="M11" i="54"/>
  <c r="P10" i="54" l="1"/>
  <c r="Q10" i="54"/>
  <c r="R10" i="54"/>
  <c r="S10" i="54"/>
  <c r="O10" i="54"/>
  <c r="M50" i="54"/>
  <c r="T10" i="54" l="1"/>
  <c r="G51" i="53"/>
  <c r="H51" i="53" s="1"/>
  <c r="G46" i="53"/>
  <c r="G45" i="53"/>
  <c r="G44" i="53"/>
  <c r="G43" i="53"/>
  <c r="G42" i="53"/>
  <c r="G41" i="53"/>
  <c r="G40" i="53"/>
  <c r="G39" i="53"/>
  <c r="H39" i="53" s="1"/>
  <c r="G38" i="53"/>
  <c r="G37" i="53"/>
  <c r="G36" i="53"/>
  <c r="G35" i="53"/>
  <c r="G34" i="53"/>
  <c r="G33" i="53"/>
  <c r="G32" i="53"/>
  <c r="G31" i="53"/>
  <c r="H31" i="53" s="1"/>
  <c r="G30" i="53"/>
  <c r="G29" i="53"/>
  <c r="G28" i="53"/>
  <c r="G27" i="53"/>
  <c r="G26" i="53"/>
  <c r="G25" i="53"/>
  <c r="G24" i="53"/>
  <c r="H23" i="53"/>
  <c r="G23" i="53"/>
  <c r="G22" i="53"/>
  <c r="G21" i="53"/>
  <c r="G20" i="53"/>
  <c r="G19" i="53"/>
  <c r="G18" i="53"/>
  <c r="G17" i="53"/>
  <c r="G16" i="53"/>
  <c r="G15" i="53"/>
  <c r="H15" i="53" s="1"/>
  <c r="G14" i="53"/>
  <c r="G13" i="53"/>
  <c r="G12" i="53"/>
  <c r="T11" i="54" l="1"/>
  <c r="O11" i="54"/>
  <c r="P11" i="54"/>
  <c r="Q11" i="54"/>
  <c r="R11" i="54"/>
  <c r="S11" i="54"/>
  <c r="I15" i="53"/>
  <c r="H17" i="53"/>
  <c r="H13" i="53"/>
  <c r="H16" i="53"/>
  <c r="H18" i="53"/>
  <c r="H19" i="53"/>
  <c r="H21" i="53"/>
  <c r="H24" i="53"/>
  <c r="H26" i="53"/>
  <c r="H27" i="53"/>
  <c r="H29" i="53"/>
  <c r="H32" i="53"/>
  <c r="H34" i="53"/>
  <c r="H35" i="53"/>
  <c r="H37" i="53"/>
  <c r="H40" i="53"/>
  <c r="H42" i="53"/>
  <c r="H43" i="53"/>
  <c r="H45" i="53"/>
  <c r="H12" i="53"/>
  <c r="H14" i="53"/>
  <c r="H20" i="53"/>
  <c r="H22" i="53"/>
  <c r="I23" i="53"/>
  <c r="H25" i="53"/>
  <c r="H28" i="53"/>
  <c r="H30" i="53"/>
  <c r="I31" i="53"/>
  <c r="H33" i="53"/>
  <c r="H36" i="53"/>
  <c r="H38" i="53"/>
  <c r="I39" i="53"/>
  <c r="H41" i="53"/>
  <c r="H44" i="53"/>
  <c r="H46" i="53"/>
  <c r="I51" i="53"/>
  <c r="G52" i="53"/>
  <c r="M49" i="71" s="1"/>
  <c r="I43" i="53" l="1"/>
  <c r="I42" i="53"/>
  <c r="I40" i="53"/>
  <c r="I37" i="53"/>
  <c r="I27" i="53"/>
  <c r="I26" i="53"/>
  <c r="I24" i="53"/>
  <c r="I21" i="53"/>
  <c r="I46" i="53"/>
  <c r="I44" i="53"/>
  <c r="I41" i="53"/>
  <c r="I38" i="53"/>
  <c r="I36" i="53"/>
  <c r="I33" i="53"/>
  <c r="I30" i="53"/>
  <c r="I28" i="53"/>
  <c r="I25" i="53"/>
  <c r="I22" i="53"/>
  <c r="I20" i="53"/>
  <c r="I14" i="53"/>
  <c r="I12" i="53"/>
  <c r="I45" i="53"/>
  <c r="I35" i="53"/>
  <c r="I34" i="53"/>
  <c r="I32" i="53"/>
  <c r="I29" i="53"/>
  <c r="I19" i="53"/>
  <c r="I18" i="53"/>
  <c r="I16" i="53"/>
  <c r="I13" i="53"/>
  <c r="I17" i="53"/>
  <c r="H52" i="53"/>
  <c r="N49" i="71" s="1"/>
  <c r="M10" i="53" l="1"/>
  <c r="N10" i="53"/>
  <c r="O10" i="53"/>
  <c r="K10" i="53"/>
  <c r="L10" i="53"/>
  <c r="I52" i="53"/>
  <c r="P10" i="53" l="1"/>
  <c r="O11" i="53" s="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  <c r="K17" i="71"/>
  <c r="K16" i="71"/>
  <c r="K15" i="71"/>
  <c r="K14" i="71"/>
  <c r="K13" i="71"/>
  <c r="K12" i="71"/>
  <c r="K11" i="71"/>
  <c r="K10" i="71"/>
  <c r="P11" i="53" l="1"/>
  <c r="N11" i="53"/>
  <c r="K11" i="53"/>
  <c r="M11" i="53"/>
  <c r="L11" i="53"/>
  <c r="R34" i="50"/>
  <c r="L34" i="71" s="1"/>
  <c r="R18" i="50"/>
  <c r="L18" i="71" s="1"/>
  <c r="R11" i="50"/>
  <c r="L11" i="71" s="1"/>
  <c r="R15" i="50"/>
  <c r="L15" i="71" s="1"/>
  <c r="R10" i="50"/>
  <c r="L10" i="71" s="1"/>
  <c r="R12" i="50"/>
  <c r="L12" i="71" s="1"/>
  <c r="R14" i="50"/>
  <c r="L14" i="71" s="1"/>
  <c r="R16" i="50"/>
  <c r="L16" i="71" s="1"/>
  <c r="R19" i="50"/>
  <c r="L19" i="71" s="1"/>
  <c r="R21" i="50"/>
  <c r="L21" i="71" s="1"/>
  <c r="R23" i="50"/>
  <c r="L23" i="71" s="1"/>
  <c r="R25" i="50"/>
  <c r="L25" i="71" s="1"/>
  <c r="R26" i="50"/>
  <c r="L26" i="71" s="1"/>
  <c r="R28" i="50"/>
  <c r="L28" i="71" s="1"/>
  <c r="R30" i="50"/>
  <c r="L30" i="71" s="1"/>
  <c r="R32" i="50"/>
  <c r="L32" i="71" s="1"/>
  <c r="R35" i="50"/>
  <c r="L35" i="71" s="1"/>
  <c r="R37" i="50"/>
  <c r="L37" i="71" s="1"/>
  <c r="R39" i="50"/>
  <c r="L39" i="71" s="1"/>
  <c r="R41" i="50"/>
  <c r="L41" i="71" s="1"/>
  <c r="R42" i="50"/>
  <c r="L42" i="71" s="1"/>
  <c r="R13" i="50"/>
  <c r="L13" i="71" s="1"/>
  <c r="R17" i="50"/>
  <c r="L17" i="71" s="1"/>
  <c r="R20" i="50"/>
  <c r="L20" i="71" s="1"/>
  <c r="R22" i="50"/>
  <c r="L22" i="71" s="1"/>
  <c r="R24" i="50"/>
  <c r="L24" i="71" s="1"/>
  <c r="R27" i="50"/>
  <c r="L27" i="71" s="1"/>
  <c r="R29" i="50"/>
  <c r="L29" i="71" s="1"/>
  <c r="R31" i="50"/>
  <c r="L31" i="71" s="1"/>
  <c r="R33" i="50"/>
  <c r="L33" i="71" s="1"/>
  <c r="S34" i="50"/>
  <c r="R36" i="50"/>
  <c r="L36" i="71" s="1"/>
  <c r="R38" i="50"/>
  <c r="L38" i="71" s="1"/>
  <c r="R40" i="50"/>
  <c r="L40" i="71" s="1"/>
  <c r="R43" i="50"/>
  <c r="L43" i="71" s="1"/>
  <c r="S18" i="50" l="1"/>
  <c r="S43" i="50"/>
  <c r="S40" i="50"/>
  <c r="S38" i="50"/>
  <c r="S36" i="50"/>
  <c r="S33" i="50"/>
  <c r="S31" i="50"/>
  <c r="S29" i="50"/>
  <c r="S27" i="50"/>
  <c r="S24" i="50"/>
  <c r="S22" i="50"/>
  <c r="S20" i="50"/>
  <c r="S17" i="50"/>
  <c r="S13" i="50"/>
  <c r="S26" i="50"/>
  <c r="S25" i="50"/>
  <c r="S23" i="50"/>
  <c r="S21" i="50"/>
  <c r="S19" i="50"/>
  <c r="S16" i="50"/>
  <c r="S14" i="50"/>
  <c r="S12" i="50"/>
  <c r="S42" i="50"/>
  <c r="S41" i="50"/>
  <c r="S39" i="50"/>
  <c r="S37" i="50"/>
  <c r="S35" i="50"/>
  <c r="S32" i="50"/>
  <c r="S30" i="50"/>
  <c r="S28" i="50"/>
  <c r="S10" i="50"/>
  <c r="S15" i="50"/>
  <c r="S11" i="50"/>
  <c r="R49" i="50"/>
  <c r="L49" i="71" s="1"/>
  <c r="Z10" i="50" l="1"/>
  <c r="W10" i="50"/>
  <c r="X10" i="50"/>
  <c r="V10" i="50"/>
  <c r="Y10" i="50"/>
  <c r="S49" i="50"/>
  <c r="AA10" i="50" l="1"/>
  <c r="W11" i="50" s="1"/>
  <c r="V11" i="50" l="1"/>
  <c r="X11" i="50"/>
  <c r="Z11" i="50"/>
  <c r="AA11" i="50"/>
  <c r="Y11" i="50"/>
  <c r="K14" i="49"/>
  <c r="K26" i="49"/>
  <c r="K18" i="49"/>
  <c r="K22" i="49"/>
  <c r="K30" i="49"/>
  <c r="K34" i="49"/>
  <c r="K38" i="49"/>
  <c r="K42" i="49"/>
  <c r="K46" i="49"/>
  <c r="K45" i="49" l="1"/>
  <c r="K41" i="49"/>
  <c r="K37" i="49"/>
  <c r="K33" i="49"/>
  <c r="K25" i="49"/>
  <c r="K21" i="49"/>
  <c r="K51" i="49"/>
  <c r="K40" i="49"/>
  <c r="K39" i="49"/>
  <c r="K32" i="49"/>
  <c r="K31" i="49"/>
  <c r="K24" i="49"/>
  <c r="K23" i="49"/>
  <c r="K16" i="49"/>
  <c r="K15" i="49"/>
  <c r="K44" i="49"/>
  <c r="K43" i="49"/>
  <c r="K36" i="49"/>
  <c r="K35" i="49"/>
  <c r="K28" i="49"/>
  <c r="K27" i="49"/>
  <c r="K20" i="49"/>
  <c r="K19" i="49"/>
  <c r="K12" i="49"/>
  <c r="K29" i="49"/>
  <c r="K17" i="49"/>
  <c r="K13" i="49"/>
  <c r="K52" i="49"/>
  <c r="O10" i="49" l="1"/>
  <c r="Q10" i="49"/>
  <c r="M10" i="49"/>
  <c r="N10" i="49"/>
  <c r="P10" i="49"/>
  <c r="R10" i="49" l="1"/>
  <c r="N11" i="49" s="1"/>
  <c r="I52" i="45"/>
  <c r="G49" i="71" s="1"/>
  <c r="I51" i="45"/>
  <c r="G48" i="71" s="1"/>
  <c r="J46" i="45"/>
  <c r="H43" i="71" s="1"/>
  <c r="I46" i="45"/>
  <c r="G43" i="71" s="1"/>
  <c r="I45" i="45"/>
  <c r="G42" i="71" s="1"/>
  <c r="I44" i="45"/>
  <c r="G41" i="71" s="1"/>
  <c r="I43" i="45"/>
  <c r="G40" i="71" s="1"/>
  <c r="I42" i="45"/>
  <c r="G39" i="71" s="1"/>
  <c r="I41" i="45"/>
  <c r="G38" i="71" s="1"/>
  <c r="I40" i="45"/>
  <c r="G37" i="71" s="1"/>
  <c r="I39" i="45"/>
  <c r="G36" i="71" s="1"/>
  <c r="I38" i="45"/>
  <c r="G35" i="71" s="1"/>
  <c r="I37" i="45"/>
  <c r="G34" i="71" s="1"/>
  <c r="I36" i="45"/>
  <c r="G33" i="71" s="1"/>
  <c r="I35" i="45"/>
  <c r="G32" i="71" s="1"/>
  <c r="I34" i="45"/>
  <c r="G31" i="71" s="1"/>
  <c r="I33" i="45"/>
  <c r="G30" i="71" s="1"/>
  <c r="I32" i="45"/>
  <c r="G29" i="71" s="1"/>
  <c r="I31" i="45"/>
  <c r="G28" i="71" s="1"/>
  <c r="I30" i="45"/>
  <c r="G27" i="71" s="1"/>
  <c r="I29" i="45"/>
  <c r="G26" i="71" s="1"/>
  <c r="I28" i="45"/>
  <c r="G25" i="71" s="1"/>
  <c r="I27" i="45"/>
  <c r="G24" i="71" s="1"/>
  <c r="I26" i="45"/>
  <c r="G23" i="71" s="1"/>
  <c r="I25" i="45"/>
  <c r="G22" i="71" s="1"/>
  <c r="I24" i="45"/>
  <c r="G21" i="71" s="1"/>
  <c r="I23" i="45"/>
  <c r="G20" i="71" s="1"/>
  <c r="I22" i="45"/>
  <c r="G19" i="71" s="1"/>
  <c r="I21" i="45"/>
  <c r="G18" i="71" s="1"/>
  <c r="I20" i="45"/>
  <c r="G17" i="71" s="1"/>
  <c r="I19" i="45"/>
  <c r="G16" i="71" s="1"/>
  <c r="I18" i="45"/>
  <c r="G15" i="71" s="1"/>
  <c r="I17" i="45"/>
  <c r="G14" i="71" s="1"/>
  <c r="I16" i="45"/>
  <c r="G13" i="71" s="1"/>
  <c r="I15" i="45"/>
  <c r="G12" i="71" s="1"/>
  <c r="J14" i="45"/>
  <c r="H11" i="71" s="1"/>
  <c r="I14" i="45"/>
  <c r="G11" i="71" s="1"/>
  <c r="I13" i="45"/>
  <c r="G10" i="71" s="1"/>
  <c r="I12" i="45"/>
  <c r="G9" i="71" s="1"/>
  <c r="J30" i="45" l="1"/>
  <c r="H27" i="71" s="1"/>
  <c r="J22" i="45"/>
  <c r="H19" i="71" s="1"/>
  <c r="J38" i="45"/>
  <c r="H35" i="71" s="1"/>
  <c r="O45" i="71"/>
  <c r="P45" i="71" s="1"/>
  <c r="O46" i="71"/>
  <c r="P46" i="71" s="1"/>
  <c r="O47" i="71"/>
  <c r="P47" i="71" s="1"/>
  <c r="O44" i="71"/>
  <c r="P44" i="71" s="1"/>
  <c r="J18" i="45"/>
  <c r="H15" i="71" s="1"/>
  <c r="O15" i="71" s="1"/>
  <c r="P15" i="71" s="1"/>
  <c r="J26" i="45"/>
  <c r="H23" i="71" s="1"/>
  <c r="J34" i="45"/>
  <c r="H31" i="71" s="1"/>
  <c r="J42" i="45"/>
  <c r="H39" i="71" s="1"/>
  <c r="R11" i="49"/>
  <c r="P11" i="49"/>
  <c r="M11" i="49"/>
  <c r="Q11" i="49"/>
  <c r="O11" i="49"/>
  <c r="J13" i="45"/>
  <c r="H10" i="71" s="1"/>
  <c r="O19" i="71"/>
  <c r="P19" i="71" s="1"/>
  <c r="K22" i="45"/>
  <c r="J12" i="45"/>
  <c r="H9" i="71" s="1"/>
  <c r="J15" i="45"/>
  <c r="H12" i="71" s="1"/>
  <c r="J16" i="45"/>
  <c r="H13" i="71" s="1"/>
  <c r="J19" i="45"/>
  <c r="H16" i="71" s="1"/>
  <c r="J20" i="45"/>
  <c r="H17" i="71" s="1"/>
  <c r="J23" i="45"/>
  <c r="H20" i="71" s="1"/>
  <c r="J24" i="45"/>
  <c r="H21" i="71" s="1"/>
  <c r="J27" i="45"/>
  <c r="H24" i="71" s="1"/>
  <c r="J28" i="45"/>
  <c r="H25" i="71" s="1"/>
  <c r="J31" i="45"/>
  <c r="H28" i="71" s="1"/>
  <c r="J32" i="45"/>
  <c r="H29" i="71" s="1"/>
  <c r="J35" i="45"/>
  <c r="H32" i="71" s="1"/>
  <c r="J36" i="45"/>
  <c r="H33" i="71" s="1"/>
  <c r="J39" i="45"/>
  <c r="H36" i="71" s="1"/>
  <c r="J40" i="45"/>
  <c r="H37" i="71" s="1"/>
  <c r="J43" i="45"/>
  <c r="H40" i="71" s="1"/>
  <c r="J44" i="45"/>
  <c r="H41" i="71" s="1"/>
  <c r="J51" i="45"/>
  <c r="H48" i="71" s="1"/>
  <c r="O11" i="71"/>
  <c r="P11" i="71" s="1"/>
  <c r="K14" i="45"/>
  <c r="J17" i="45"/>
  <c r="H14" i="71" s="1"/>
  <c r="K18" i="45"/>
  <c r="J21" i="45"/>
  <c r="H18" i="71" s="1"/>
  <c r="J25" i="45"/>
  <c r="H22" i="71" s="1"/>
  <c r="O23" i="71"/>
  <c r="P23" i="71" s="1"/>
  <c r="J29" i="45"/>
  <c r="H26" i="71" s="1"/>
  <c r="O27" i="71"/>
  <c r="P27" i="71" s="1"/>
  <c r="K30" i="45"/>
  <c r="J33" i="45"/>
  <c r="H30" i="71" s="1"/>
  <c r="O31" i="71"/>
  <c r="P31" i="71" s="1"/>
  <c r="K34" i="45"/>
  <c r="J37" i="45"/>
  <c r="H34" i="71" s="1"/>
  <c r="O35" i="71"/>
  <c r="P35" i="71" s="1"/>
  <c r="K38" i="45"/>
  <c r="J41" i="45"/>
  <c r="H38" i="71" s="1"/>
  <c r="O39" i="71"/>
  <c r="P39" i="71" s="1"/>
  <c r="K42" i="45"/>
  <c r="J45" i="45"/>
  <c r="H42" i="71" s="1"/>
  <c r="O43" i="71"/>
  <c r="P43" i="71" s="1"/>
  <c r="K46" i="45"/>
  <c r="J52" i="45"/>
  <c r="H49" i="71" s="1"/>
  <c r="K26" i="45" l="1"/>
  <c r="O42" i="71"/>
  <c r="P42" i="71" s="1"/>
  <c r="K45" i="45"/>
  <c r="O38" i="71"/>
  <c r="P38" i="71" s="1"/>
  <c r="K41" i="45"/>
  <c r="O34" i="71"/>
  <c r="P34" i="71" s="1"/>
  <c r="K37" i="45"/>
  <c r="O30" i="71"/>
  <c r="P30" i="71" s="1"/>
  <c r="K33" i="45"/>
  <c r="O26" i="71"/>
  <c r="P26" i="71" s="1"/>
  <c r="K29" i="45"/>
  <c r="O22" i="71"/>
  <c r="P22" i="71" s="1"/>
  <c r="K25" i="45"/>
  <c r="O18" i="71"/>
  <c r="P18" i="71" s="1"/>
  <c r="K21" i="45"/>
  <c r="O14" i="71"/>
  <c r="P14" i="71" s="1"/>
  <c r="K17" i="45"/>
  <c r="O48" i="71"/>
  <c r="P48" i="71" s="1"/>
  <c r="K51" i="45"/>
  <c r="O37" i="71"/>
  <c r="P37" i="71" s="1"/>
  <c r="K40" i="45"/>
  <c r="O36" i="71"/>
  <c r="P36" i="71" s="1"/>
  <c r="K39" i="45"/>
  <c r="O29" i="71"/>
  <c r="P29" i="71" s="1"/>
  <c r="K32" i="45"/>
  <c r="O28" i="71"/>
  <c r="P28" i="71" s="1"/>
  <c r="K31" i="45"/>
  <c r="O21" i="71"/>
  <c r="P21" i="71" s="1"/>
  <c r="K24" i="45"/>
  <c r="O20" i="71"/>
  <c r="P20" i="71" s="1"/>
  <c r="K23" i="45"/>
  <c r="O13" i="71"/>
  <c r="P13" i="71" s="1"/>
  <c r="K16" i="45"/>
  <c r="O12" i="71"/>
  <c r="P12" i="71" s="1"/>
  <c r="K15" i="45"/>
  <c r="O41" i="71"/>
  <c r="P41" i="71" s="1"/>
  <c r="K44" i="45"/>
  <c r="O40" i="71"/>
  <c r="P40" i="71" s="1"/>
  <c r="K43" i="45"/>
  <c r="O33" i="71"/>
  <c r="P33" i="71" s="1"/>
  <c r="K36" i="45"/>
  <c r="O32" i="71"/>
  <c r="P32" i="71" s="1"/>
  <c r="K35" i="45"/>
  <c r="O25" i="71"/>
  <c r="P25" i="71" s="1"/>
  <c r="K28" i="45"/>
  <c r="O24" i="71"/>
  <c r="P24" i="71" s="1"/>
  <c r="K27" i="45"/>
  <c r="O17" i="71"/>
  <c r="P17" i="71" s="1"/>
  <c r="K20" i="45"/>
  <c r="O16" i="71"/>
  <c r="P16" i="71" s="1"/>
  <c r="K19" i="45"/>
  <c r="O9" i="71"/>
  <c r="P9" i="71" s="1"/>
  <c r="K12" i="45"/>
  <c r="O10" i="71"/>
  <c r="P10" i="71" s="1"/>
  <c r="K13" i="45"/>
  <c r="K52" i="45"/>
  <c r="O10" i="45" l="1"/>
  <c r="P10" i="45"/>
  <c r="Q10" i="45"/>
  <c r="M10" i="45"/>
  <c r="N10" i="45"/>
  <c r="R10" i="45" l="1"/>
  <c r="Q11" i="45" s="1"/>
  <c r="S10" i="41"/>
  <c r="Q10" i="41"/>
  <c r="O10" i="41"/>
  <c r="R10" i="41"/>
  <c r="P10" i="41"/>
  <c r="R11" i="45" l="1"/>
  <c r="P11" i="45"/>
  <c r="M11" i="45"/>
  <c r="O11" i="45"/>
  <c r="N11" i="45"/>
  <c r="T10" i="41"/>
  <c r="T11" i="41" s="1"/>
  <c r="P11" i="41" l="1"/>
  <c r="R11" i="41"/>
  <c r="S11" i="41"/>
  <c r="O11" i="41"/>
  <c r="Q11" i="41"/>
  <c r="J52" i="32" l="1"/>
  <c r="H52" i="32"/>
  <c r="F52" i="32"/>
  <c r="K51" i="32"/>
  <c r="L51" i="32" s="1"/>
  <c r="J51" i="32"/>
  <c r="H51" i="32"/>
  <c r="F51" i="32"/>
  <c r="D51" i="32"/>
  <c r="K46" i="32"/>
  <c r="L46" i="32" s="1"/>
  <c r="J46" i="32"/>
  <c r="H46" i="32"/>
  <c r="F46" i="32"/>
  <c r="D46" i="32"/>
  <c r="L45" i="32"/>
  <c r="K45" i="32"/>
  <c r="J45" i="32"/>
  <c r="H45" i="32"/>
  <c r="F45" i="32"/>
  <c r="D45" i="32"/>
  <c r="K44" i="32"/>
  <c r="L44" i="32" s="1"/>
  <c r="J44" i="32"/>
  <c r="H44" i="32"/>
  <c r="F44" i="32"/>
  <c r="D44" i="32"/>
  <c r="K43" i="32"/>
  <c r="L43" i="32" s="1"/>
  <c r="J43" i="32"/>
  <c r="H43" i="32"/>
  <c r="F43" i="32"/>
  <c r="D43" i="32"/>
  <c r="K42" i="32"/>
  <c r="L42" i="32" s="1"/>
  <c r="J42" i="32"/>
  <c r="H42" i="32"/>
  <c r="F42" i="32"/>
  <c r="D42" i="32"/>
  <c r="L41" i="32"/>
  <c r="K41" i="32"/>
  <c r="J41" i="32"/>
  <c r="H41" i="32"/>
  <c r="F41" i="32"/>
  <c r="D41" i="32"/>
  <c r="K40" i="32"/>
  <c r="L40" i="32" s="1"/>
  <c r="J40" i="32"/>
  <c r="H40" i="32"/>
  <c r="F40" i="32"/>
  <c r="D40" i="32"/>
  <c r="K39" i="32"/>
  <c r="L39" i="32" s="1"/>
  <c r="J39" i="32"/>
  <c r="H39" i="32"/>
  <c r="F39" i="32"/>
  <c r="D39" i="32"/>
  <c r="K38" i="32"/>
  <c r="L38" i="32" s="1"/>
  <c r="J38" i="32"/>
  <c r="H38" i="32"/>
  <c r="F38" i="32"/>
  <c r="D38" i="32"/>
  <c r="L37" i="32"/>
  <c r="K37" i="32"/>
  <c r="J37" i="32"/>
  <c r="H37" i="32"/>
  <c r="F37" i="32"/>
  <c r="D37" i="32"/>
  <c r="K36" i="32"/>
  <c r="L36" i="32" s="1"/>
  <c r="J36" i="32"/>
  <c r="H36" i="32"/>
  <c r="F36" i="32"/>
  <c r="D36" i="32"/>
  <c r="K35" i="32"/>
  <c r="L35" i="32" s="1"/>
  <c r="J35" i="32"/>
  <c r="H35" i="32"/>
  <c r="F35" i="32"/>
  <c r="D35" i="32"/>
  <c r="K34" i="32"/>
  <c r="L34" i="32" s="1"/>
  <c r="J34" i="32"/>
  <c r="H34" i="32"/>
  <c r="F34" i="32"/>
  <c r="D34" i="32"/>
  <c r="L33" i="32"/>
  <c r="K33" i="32"/>
  <c r="J33" i="32"/>
  <c r="H33" i="32"/>
  <c r="F33" i="32"/>
  <c r="D33" i="32"/>
  <c r="K32" i="32"/>
  <c r="L32" i="32" s="1"/>
  <c r="J32" i="32"/>
  <c r="H32" i="32"/>
  <c r="F32" i="32"/>
  <c r="D32" i="32"/>
  <c r="K31" i="32"/>
  <c r="L31" i="32" s="1"/>
  <c r="J31" i="32"/>
  <c r="H31" i="32"/>
  <c r="F31" i="32"/>
  <c r="D31" i="32"/>
  <c r="K30" i="32"/>
  <c r="L30" i="32" s="1"/>
  <c r="J30" i="32"/>
  <c r="H30" i="32"/>
  <c r="F30" i="32"/>
  <c r="D30" i="32"/>
  <c r="L29" i="32"/>
  <c r="K29" i="32"/>
  <c r="J29" i="32"/>
  <c r="H29" i="32"/>
  <c r="F29" i="32"/>
  <c r="D29" i="32"/>
  <c r="K28" i="32"/>
  <c r="L28" i="32" s="1"/>
  <c r="J28" i="32"/>
  <c r="H28" i="32"/>
  <c r="F28" i="32"/>
  <c r="D28" i="32"/>
  <c r="K27" i="32"/>
  <c r="L27" i="32" s="1"/>
  <c r="J27" i="32"/>
  <c r="H27" i="32"/>
  <c r="F27" i="32"/>
  <c r="D27" i="32"/>
  <c r="K26" i="32"/>
  <c r="L26" i="32" s="1"/>
  <c r="J26" i="32"/>
  <c r="H26" i="32"/>
  <c r="F26" i="32"/>
  <c r="D26" i="32"/>
  <c r="L25" i="32"/>
  <c r="K25" i="32"/>
  <c r="J25" i="32"/>
  <c r="H25" i="32"/>
  <c r="F25" i="32"/>
  <c r="D25" i="32"/>
  <c r="K24" i="32"/>
  <c r="L24" i="32" s="1"/>
  <c r="J24" i="32"/>
  <c r="H24" i="32"/>
  <c r="F24" i="32"/>
  <c r="D24" i="32"/>
  <c r="K23" i="32"/>
  <c r="L23" i="32" s="1"/>
  <c r="J23" i="32"/>
  <c r="H23" i="32"/>
  <c r="F23" i="32"/>
  <c r="D23" i="32"/>
  <c r="K22" i="32"/>
  <c r="L22" i="32" s="1"/>
  <c r="J22" i="32"/>
  <c r="H22" i="32"/>
  <c r="F22" i="32"/>
  <c r="D22" i="32"/>
  <c r="L21" i="32"/>
  <c r="K21" i="32"/>
  <c r="J21" i="32"/>
  <c r="H21" i="32"/>
  <c r="F21" i="32"/>
  <c r="D21" i="32"/>
  <c r="K20" i="32"/>
  <c r="L20" i="32" s="1"/>
  <c r="J20" i="32"/>
  <c r="H20" i="32"/>
  <c r="F20" i="32"/>
  <c r="D20" i="32"/>
  <c r="K19" i="32"/>
  <c r="L19" i="32" s="1"/>
  <c r="M19" i="32" s="1"/>
  <c r="J19" i="32"/>
  <c r="H19" i="32"/>
  <c r="F19" i="32"/>
  <c r="D19" i="32"/>
  <c r="K18" i="32"/>
  <c r="L18" i="32" s="1"/>
  <c r="M18" i="32" s="1"/>
  <c r="J18" i="32"/>
  <c r="H18" i="32"/>
  <c r="F18" i="32"/>
  <c r="D18" i="32"/>
  <c r="K17" i="32"/>
  <c r="L17" i="32" s="1"/>
  <c r="M17" i="32" s="1"/>
  <c r="J17" i="32"/>
  <c r="H17" i="32"/>
  <c r="F17" i="32"/>
  <c r="D17" i="32"/>
  <c r="K16" i="32"/>
  <c r="L16" i="32" s="1"/>
  <c r="M16" i="32" s="1"/>
  <c r="J16" i="32"/>
  <c r="H16" i="32"/>
  <c r="F16" i="32"/>
  <c r="D16" i="32"/>
  <c r="K15" i="32"/>
  <c r="L15" i="32" s="1"/>
  <c r="M15" i="32" s="1"/>
  <c r="J15" i="32"/>
  <c r="H15" i="32"/>
  <c r="F15" i="32"/>
  <c r="D15" i="32"/>
  <c r="K14" i="32"/>
  <c r="L14" i="32" s="1"/>
  <c r="M14" i="32" s="1"/>
  <c r="J14" i="32"/>
  <c r="H14" i="32"/>
  <c r="F14" i="32"/>
  <c r="D14" i="32"/>
  <c r="K13" i="32"/>
  <c r="L13" i="32" s="1"/>
  <c r="M13" i="32" s="1"/>
  <c r="J13" i="32"/>
  <c r="H13" i="32"/>
  <c r="F13" i="32"/>
  <c r="D13" i="32"/>
  <c r="L12" i="32"/>
  <c r="M12" i="32" s="1"/>
  <c r="J12" i="32"/>
  <c r="H12" i="32"/>
  <c r="F12" i="32"/>
  <c r="D12" i="32"/>
  <c r="S10" i="36" l="1"/>
  <c r="Q10" i="36"/>
  <c r="O10" i="36"/>
  <c r="R10" i="36"/>
  <c r="P10" i="36"/>
  <c r="T10" i="36" l="1"/>
  <c r="T11" i="36" s="1"/>
  <c r="Q11" i="36" l="1"/>
  <c r="P11" i="36"/>
  <c r="S11" i="36"/>
  <c r="R11" i="36"/>
  <c r="O11" i="36"/>
  <c r="D52" i="32" l="1"/>
  <c r="K52" i="32"/>
  <c r="K18" i="69"/>
  <c r="L18" i="69" s="1"/>
  <c r="K34" i="69"/>
  <c r="L34" i="69" s="1"/>
  <c r="K17" i="69"/>
  <c r="L17" i="69" s="1"/>
  <c r="K8" i="69"/>
  <c r="L8" i="69" s="1"/>
  <c r="K24" i="69"/>
  <c r="L24" i="69" s="1"/>
  <c r="K40" i="69"/>
  <c r="L40" i="69" s="1"/>
  <c r="K20" i="69"/>
  <c r="L20" i="69" s="1"/>
  <c r="K39" i="69"/>
  <c r="L39" i="69" s="1"/>
  <c r="K35" i="69"/>
  <c r="L35" i="69" s="1"/>
  <c r="K25" i="69"/>
  <c r="L25" i="69" s="1"/>
  <c r="K11" i="69"/>
  <c r="L11" i="69" s="1"/>
  <c r="K27" i="69"/>
  <c r="L27" i="69" s="1"/>
  <c r="K15" i="69"/>
  <c r="L15" i="69" s="1"/>
  <c r="K36" i="69"/>
  <c r="L36" i="69" s="1"/>
  <c r="K16" i="69"/>
  <c r="L16" i="69" s="1"/>
  <c r="K32" i="69"/>
  <c r="L32" i="69" s="1"/>
  <c r="K22" i="69"/>
  <c r="L22" i="69" s="1"/>
  <c r="K46" i="69"/>
  <c r="L46" i="69" s="1"/>
  <c r="K6" i="69"/>
  <c r="L6" i="69" s="1"/>
  <c r="K26" i="69"/>
  <c r="L26" i="69" s="1"/>
  <c r="K10" i="69"/>
  <c r="L10" i="69" s="1"/>
  <c r="K28" i="69"/>
  <c r="L28" i="69" s="1"/>
  <c r="K13" i="69"/>
  <c r="L13" i="69" s="1"/>
  <c r="K29" i="69"/>
  <c r="L29" i="69" s="1"/>
  <c r="K12" i="69"/>
  <c r="L12" i="69" s="1"/>
  <c r="K33" i="69"/>
  <c r="L33" i="69" s="1"/>
  <c r="K19" i="69"/>
  <c r="L19" i="69" s="1"/>
  <c r="K7" i="69"/>
  <c r="L7" i="69" s="1"/>
  <c r="K31" i="69"/>
  <c r="L31" i="69" s="1"/>
  <c r="K14" i="69"/>
  <c r="L14" i="69" s="1"/>
  <c r="K30" i="69"/>
  <c r="L30" i="69" s="1"/>
  <c r="K23" i="69"/>
  <c r="L23" i="69" s="1"/>
  <c r="K45" i="69"/>
  <c r="L45" i="69" s="1"/>
  <c r="K21" i="69"/>
  <c r="L21" i="69" s="1"/>
  <c r="K37" i="69"/>
  <c r="L37" i="69" s="1"/>
  <c r="K9" i="69"/>
  <c r="L9" i="69" s="1"/>
  <c r="K38" i="69"/>
  <c r="L38" i="69" s="1"/>
  <c r="L52" i="56"/>
  <c r="L52" i="57"/>
  <c r="L52" i="58"/>
  <c r="H52" i="59" s="1"/>
  <c r="M52" i="58" l="1"/>
  <c r="M52" i="56"/>
  <c r="D52" i="59"/>
  <c r="L52" i="32"/>
  <c r="C52" i="36"/>
  <c r="K52" i="36" s="1"/>
  <c r="M52" i="57"/>
  <c r="F52" i="59"/>
  <c r="M52" i="32" l="1"/>
  <c r="D52" i="36"/>
  <c r="C49" i="71"/>
  <c r="L52" i="36"/>
  <c r="D49" i="71" l="1"/>
  <c r="O49" i="71" s="1"/>
  <c r="P49" i="71" s="1"/>
  <c r="M52" i="36"/>
</calcChain>
</file>

<file path=xl/sharedStrings.xml><?xml version="1.0" encoding="utf-8"?>
<sst xmlns="http://schemas.openxmlformats.org/spreadsheetml/2006/main" count="1304" uniqueCount="285">
  <si>
    <t>ภาษาไทย</t>
  </si>
  <si>
    <t>คณิตศาสตร์</t>
  </si>
  <si>
    <t>สังคมศึกษา</t>
  </si>
  <si>
    <t>ประวัติศาสตร์</t>
  </si>
  <si>
    <t>ศิลปะ</t>
  </si>
  <si>
    <t>ภาษาอังกฤษ</t>
  </si>
  <si>
    <t>จำนวนนักเรียน</t>
  </si>
  <si>
    <t>ระดับ</t>
  </si>
  <si>
    <t>ที่</t>
  </si>
  <si>
    <t>ชื่อ-นามสกุล</t>
  </si>
  <si>
    <t>คุณลักษณะอันพึงประสงค์</t>
  </si>
  <si>
    <t>ผลประเมิน</t>
  </si>
  <si>
    <t>เฉลี่ย</t>
  </si>
  <si>
    <t>สรุปผล</t>
  </si>
  <si>
    <t>แปลผล</t>
  </si>
  <si>
    <t>การอ่าน</t>
  </si>
  <si>
    <t>คิดวิเคราะห์</t>
  </si>
  <si>
    <t>การเขียน</t>
  </si>
  <si>
    <t>ดี</t>
  </si>
  <si>
    <t>เฉลี่ยร้อยละ</t>
  </si>
  <si>
    <t>ระดับคุณภาพ</t>
  </si>
  <si>
    <t>ผลการประเมินตนเองของสถานศึกษา</t>
  </si>
  <si>
    <t>เกณฑ์การประเมิน</t>
  </si>
  <si>
    <t>3 หมายถึง มีผลการปฏิบัติระดับระดับดี</t>
  </si>
  <si>
    <t>จำนวน</t>
  </si>
  <si>
    <t>ค่าเฉลี่ย 3.01 - 4.00</t>
  </si>
  <si>
    <t>ค่าเฉลี่ย 1.01 - 2.00</t>
  </si>
  <si>
    <t>ค่าเฉลี่ย 2.01 - 3.00</t>
  </si>
  <si>
    <t>ค่าเฉลี่ย 0.00 - 1.00</t>
  </si>
  <si>
    <t>ระดับ 3 = ดี</t>
  </si>
  <si>
    <t>ข้อ 1</t>
  </si>
  <si>
    <t>ข้อ 2</t>
  </si>
  <si>
    <t>ข้อ 3</t>
  </si>
  <si>
    <t>ข้อ 4</t>
  </si>
  <si>
    <t>ข้อ 5</t>
  </si>
  <si>
    <t>ข้อ 6</t>
  </si>
  <si>
    <t>ข้อ 7</t>
  </si>
  <si>
    <t>ข้อ 8</t>
  </si>
  <si>
    <t>ลงชื่อ..........................................ผู้ประเมิน</t>
  </si>
  <si>
    <t>5 หมายถึง มีผลการปฏิบัติระดับยอดเยี่ยม</t>
  </si>
  <si>
    <t>4 หมายถึง มีผลการปฏิบัติระดับดีเลิศ</t>
  </si>
  <si>
    <t>2 หมายถึง มีผลการปฏิบัติระดับปานกลาง</t>
  </si>
  <si>
    <t>1 หมายถึง มีผลการปฏิบัติระดับกำลังพัฒนา</t>
  </si>
  <si>
    <t>ระดับ 5 = ยอดเยี่ยม</t>
  </si>
  <si>
    <t>ระดับ 4 = ดีเลิศ</t>
  </si>
  <si>
    <t>ระดับ 2 = ปานกลาง</t>
  </si>
  <si>
    <t>ระดับ 1 = กำลังพัฒนา</t>
  </si>
  <si>
    <t>ค่าเฉลี่ย 4.01 - 5.00</t>
  </si>
  <si>
    <t>แบบประเมินมาตรฐานคุณภาพภายใน  ระดับการศึกษาขั้นพื้นฐาน</t>
  </si>
  <si>
    <t>โรงเรียนไทยรัฐวิทยา ๗๘ (วัดสามัคคีชัย)</t>
  </si>
  <si>
    <t>มาตรฐานที่ 1 คุณภาพผู้เรียน</t>
  </si>
  <si>
    <t>ตัวบ่งชี้ที่ 1.1 ผลสัมฤทธิ์ทางวิชาการของผู้เรียน</t>
  </si>
  <si>
    <t>1.1.2  มีความสามารถในการคิดวิเคราะห์ คิดอย่างมีวิจารณณาณฯ</t>
  </si>
  <si>
    <t>คำชี้แจง ให้ครูประจำวิชาประเมินความสามารถในการอ่าน</t>
  </si>
  <si>
    <t>ชื่อ-สกุล</t>
  </si>
  <si>
    <t>คะแนน/ร้อยละของผลการประเมิน</t>
  </si>
  <si>
    <t>ครั้งที่ 1</t>
  </si>
  <si>
    <t>ครั้งที่ 2</t>
  </si>
  <si>
    <t>ครั้งที่ 3</t>
  </si>
  <si>
    <t>ครั้งที่ 4</t>
  </si>
  <si>
    <t>คะแนน</t>
  </si>
  <si>
    <t>ร้อยละ</t>
  </si>
  <si>
    <t xml:space="preserve">1.1.1  ความสามารถในการอ่าน การเขียน การสื่อสารและการคิดคำนวณ </t>
  </si>
  <si>
    <t>1.1.1.1 ผู้เรียนมีความสามารถในการอ่าน</t>
  </si>
  <si>
    <t xml:space="preserve">1.1.1  มีความสามารถในการอ่าน การเขียน การสื่อสาร และการคิดคำนวณ </t>
  </si>
  <si>
    <t>1.1.1.2 ผู้เรียนมีความสามารถในการเขียน</t>
  </si>
  <si>
    <t>คำชี้แจง ให้ครูประจำวิชาประเมินความสามารถในการเขียน</t>
  </si>
  <si>
    <t>1.1.1.3 ผู้เรียนมีความสามารถในการสื่อสาร</t>
  </si>
  <si>
    <t>คำชี้แจง ให้ครูประจำวิชาประเมินความสามารถในการสื่อสาร</t>
  </si>
  <si>
    <t>คำชี้แจง ให้ครูประจำวิชาประเมินความสามารถในการคิดคำนวณ</t>
  </si>
  <si>
    <t>1.1.1.4 ผู้เรียนมีความสามารถในการคำนวณ</t>
  </si>
  <si>
    <t>แบบสรุปประเมินมาตรฐานคุณภาพภายใน  ระดับการศึกษาขั้นพื้นฐาน</t>
  </si>
  <si>
    <t xml:space="preserve">คำชี้แจง ให้ครูประจำวิชาประเมินความสามารถในการอ่าน การเขียน การสื่อสาร และการคิดคำนวณ </t>
  </si>
  <si>
    <t>การสื่อสาร</t>
  </si>
  <si>
    <t>การคิดคำนวณ</t>
  </si>
  <si>
    <t>สรุป</t>
  </si>
  <si>
    <t>ยอดเยี่ยม</t>
  </si>
  <si>
    <t>ดีเลิศ</t>
  </si>
  <si>
    <t>ปานกลาง</t>
  </si>
  <si>
    <t>กำลังพัฒนา</t>
  </si>
  <si>
    <t>1.1.2.1 ผู้เรียนมีความสามารถในการคิดวิเคราะห์</t>
  </si>
  <si>
    <t>คำชี้แจง ให้ครูประจำวิชาประเมินความสามารถในการคิดวิเคราะห์</t>
  </si>
  <si>
    <t>1.1.2.2 ผู้เรียนมีความสามารถในการคิดอย่างมีวิจารณญาณ</t>
  </si>
  <si>
    <t>คำชี้แจง ให้ครูประจำวิชาประเมินความสามารถในการคิดอย่างมีวิจารณญาณ</t>
  </si>
  <si>
    <t>1.1.2.3 ผู้เรียนมีความสามารถในการแลกเปลี่ยนความิดเห็น</t>
  </si>
  <si>
    <t>คำชี้แจง ให้ครูประจำวิชาประเมินความสามารถในการแลกเปลี่ยนความิดเห็น</t>
  </si>
  <si>
    <t>1.1.2.4 ผู้เรียนมีความสามารถในการตัดสินใจแก้ปัญหา</t>
  </si>
  <si>
    <t>คำชี้แจง ให้ครูประจำวิชาประเมินความสามารถในการตัดสินใจแก้ปัญหา</t>
  </si>
  <si>
    <t>1.1.2  มีความสามารถในการคิดวิเคราะห์ คิดอย่างมีวิจารณญาณ อภิปราย แลกเปลี่ยนความคิดเห็น</t>
  </si>
  <si>
    <t>คำชี้แจง ให้ครูประจำวิชาประเมินความสามารถในการคิดวิเคราะห์ คิดอย่างมีวิจารณญาณ อภิปราย แลกเปลี่ยนความคิดเห็น</t>
  </si>
  <si>
    <t>คิดวิจารณญาณ</t>
  </si>
  <si>
    <t>แลกเปลี่ยนความคิด</t>
  </si>
  <si>
    <t>แก้ปัญหา</t>
  </si>
  <si>
    <t>1.1.3 มีความสามารถในการสร้างนวัตกรรม</t>
  </si>
  <si>
    <t>1.1.3.1 ผู้เรียนมีความสามารถในการรวบรวมความรู้ได้ด้วยตนเอง</t>
  </si>
  <si>
    <t>คำชี้แจง ให้ครูประจำวิชาประเมินความสามารถในการรวบรวมความรู้ได้ด้วยตนเอง</t>
  </si>
  <si>
    <t>1.1.3.2 ผู้เรียนมีความสามารถในการทำงานเป็นทีม</t>
  </si>
  <si>
    <t>คำชี้แจง ให้ครูประจำวิชาประเมินความสามารถในการทำงานเป็นทีม</t>
  </si>
  <si>
    <t>1.1.3.3 ผู้เรียนมีความสามารถในการเชื่อมโยงองค์ความรู้</t>
  </si>
  <si>
    <t>คำชี้แจง ให้ครูประจำวิชาประเมินความสามารถในการเชื่อโยงองค์ความรู้และประสบการณ์มาใช้ในการสร้างสิ่งใหม่ๆฯ</t>
  </si>
  <si>
    <t>1.1.3  มีความสามารถในการสร้างนวัตกรรม</t>
  </si>
  <si>
    <t>คำชี้แจง ให้ครูประจำวิชาประเมินความสามารถในการสร้างนวัตกรรม</t>
  </si>
  <si>
    <t>รวบรวมความรู้</t>
  </si>
  <si>
    <t>ทำงานเป็นทีม</t>
  </si>
  <si>
    <t>เชื่อมโยงค์องค์ความรู้</t>
  </si>
  <si>
    <t>1.1.4 มีความสามารถในการใช้เทคโนโลยี สารสนเทศและการสื่อสาร</t>
  </si>
  <si>
    <t>1.1.4.1 ผู้เรียนมีความสามารถในการใช้เทคโนโลยีฯ</t>
  </si>
  <si>
    <t>คำชี้แจง ให้ครูประจำวิชาประเมินความสามารถในใช้เทคโนโลยีอย่างเหมาะสมและมีประสิทธิภาพ</t>
  </si>
  <si>
    <t>1.1.4.2 ผู้เรียนมีความสามารถในการใช้สารสนเทศ</t>
  </si>
  <si>
    <t>คำชี้แจง ให้ครูประจำวิชาประเมินความสามารถในใช้สารสนเทศอย่างเหมาะสมและมีประสิทธิภาพ</t>
  </si>
  <si>
    <t>1.1.4.3 ผู้เรียนมีความสามารถในการใช้เทคโนโลยีในการสื่อสารฯ</t>
  </si>
  <si>
    <t>คำชี้แจง ให้ครูประจำวิชาประเมินความสามารถในใช้เทคโนโลยีในสื่อสารอย่างเหมาะสมและมีประสิทธิภาพ</t>
  </si>
  <si>
    <t>คำชี้แจง ให้ครูประจำวิชาประเมินความสามารถในการใช้เทคโนโลยี สารสนเทศและการสื่อสาร</t>
  </si>
  <si>
    <t>การใช้เทคโนโลยี</t>
  </si>
  <si>
    <t>การใช้สารสนเทศ</t>
  </si>
  <si>
    <t>เทคโนโลยีสื่อสาร</t>
  </si>
  <si>
    <t>1.1.5 ผลสัมฤทธิ์ทางการเรียนตามหลักสูตรสถานศึกษา</t>
  </si>
  <si>
    <t>1.1.5.3 ผลสัมฤทธิ์ทางการเรียนชั้นประถมศึกษาปีที่ 3</t>
  </si>
  <si>
    <t>คำชี้แจง ให้ครูประจำชั้นประเมินผลสัมฤทธิ์ทางการเรียน</t>
  </si>
  <si>
    <t>เลขที่</t>
  </si>
  <si>
    <t>ชื่อสกุล</t>
  </si>
  <si>
    <t>วิทยาศาสตร์</t>
  </si>
  <si>
    <t>สุขศึกษา/พละ</t>
  </si>
  <si>
    <t>การงาน</t>
  </si>
  <si>
    <t>สื่อมวลชน</t>
  </si>
  <si>
    <t>มคอมพิวเตอร์</t>
  </si>
  <si>
    <t>1.1.5.4 ผลสัมฤทธิ์ทางการเรียนชั้น......................</t>
  </si>
  <si>
    <t>1.1.6 มีความรู้ ทักษะพื้นฐานและเจตคติที่ดีต่องานอาชีพ</t>
  </si>
  <si>
    <t>1.1.6.1 ผู้เรียนมีความรู้และมีทักษะพื้นฐานเกี่ยวกับงานอาชีพ</t>
  </si>
  <si>
    <t>คำชี้แจง ให้ครูประจำวิชาประเมินความรู้และมีทักษะพื้นฐานเกี่ยวกับงานอาชีพ</t>
  </si>
  <si>
    <t>1.1.6.2 ผู้เรียนมีเจตคติที่ดีต่องานอาชีพสุจริต</t>
  </si>
  <si>
    <t>คำชี้แจง ให้ครูประจำวิชาประเมินเจตคติที่ดีต่องานอาชีพสุจริต</t>
  </si>
  <si>
    <t>1.1.6  มีความรู้ ทักษะพื้นฐาน และเจตคติที่ดีต่องานอาชีพ</t>
  </si>
  <si>
    <t>คำชี้แจง ให้ครูประจำวิชาประเมินความความรู้ ทักษะพื้นฐาน และเจตคติที่ดีต่องานอาชีพ</t>
  </si>
  <si>
    <t>ทักษะงานอาชีพ</t>
  </si>
  <si>
    <t>เจตคติที่ดีต่องานอาชีพ</t>
  </si>
  <si>
    <t>ตัวบ่งชี้ที่ 1.2 คุณลักษณะอันพึงประสงค์ของผู้เรียน</t>
  </si>
  <si>
    <t>1.2.1 มีคุณลักษณะและค่านิยมที่ดีตามที่สถานศึกษากำหนด</t>
  </si>
  <si>
    <t>1.2.1.1 ผู้เรียนมีพฤติกรรมเป็นผู้ที่มีคุณธรรม จริยธรรมฯ</t>
  </si>
  <si>
    <t>คำชี้แจง ให้ครูประจำวิชาประเมินผู้เรียนมีพฤติกรรมเป็นผู้ที่มีคุณธรรม จริยธรรมตามที่สถานศึกษากำหนด</t>
  </si>
  <si>
    <t>คำชี้แจง ให้ครูประจำวิชาประเมินการยอมรับและอยู่ร่วมกับผู้อื่นได้และมีมนุษยสัมพันธ์ที่ดี</t>
  </si>
  <si>
    <t>คุณลักษณะอันพึงประสงค์ 8 ประการ</t>
  </si>
  <si>
    <t>1. รักชาติศาสน์ กษัตริย์</t>
  </si>
  <si>
    <t>2. ซื่อสัตย์ สุจริต</t>
  </si>
  <si>
    <t>3. มีวินัย รับผิดชอบ</t>
  </si>
  <si>
    <t>4. ใฝ่เรียนรู้</t>
  </si>
  <si>
    <t>5. อยู่อย่างพอเพียง</t>
  </si>
  <si>
    <t>6. มุ่งมั่นในการทำงาน</t>
  </si>
  <si>
    <t>7. รักความเป็นไทย</t>
  </si>
  <si>
    <t>8. มีจิตสาธารณะ</t>
  </si>
  <si>
    <t>ตัวบ่งชี้ที่ 1.2 คุณลักษณะที่พึงประสงค์ของผู้เรียน</t>
  </si>
  <si>
    <t>1.2.2 ความภูมิใจในท้องถิ่นและความเป็นไทย</t>
  </si>
  <si>
    <t>คำชี้แจง ให้ครูประจำวิชาประเมินความภูมิใจในท้องถิ่นและความเป็นไทย</t>
  </si>
  <si>
    <t>ภูมิใจในท้องถิ่น</t>
  </si>
  <si>
    <t>เห็นคุณค่าความเป็นไทย</t>
  </si>
  <si>
    <t>อนุรักษ์วัฒนธรรม</t>
  </si>
  <si>
    <t>คำชี้แจง ให้ครูประจำวิชาประเมินความภูมิใจในท้องถิ่น เห็นคุณค่าของความเป็นไทย</t>
  </si>
  <si>
    <t xml:space="preserve">1.2.2.1 ผู้เรียนมีความภูมิใจในท้องถิ่น </t>
  </si>
  <si>
    <t>1.2.2.2 เห็นคุณค่าของความเป็นไทย</t>
  </si>
  <si>
    <t>คำชี้แจง ให้ครูประจำวิชาประเมินเห็นคุณค่าของความเป็นไทย</t>
  </si>
  <si>
    <t>1.2.2.3 ผู้เรียนมีส่วนร่วมในการอนุรักษ์วัฒนธรรมและประเพณีไทย</t>
  </si>
  <si>
    <t>คำชี้แจง ให้ครูประจำวิชาประเมินมีส่วนร่วมในการอนุรักษ์วัฒนธรรมและประเพณีไทยรวมทั้งภูมิปัญญาไทย</t>
  </si>
  <si>
    <t>1.2.3 การยอมรับที่จะอยู่ร่วมบนความแตกต่างและหลากหลาย</t>
  </si>
  <si>
    <t>1.2.3.1 ผู้เรียนยอมรับและอยู่ร่วมกับผู้อื่นได้และมีมนุษยสัมพันธ์ที่ดี</t>
  </si>
  <si>
    <t>1.2.3.2 ผู้เรียนยอมรับและอยู่ร่วมบนความแตกต่างระหว่างเชื้อชาติฯ</t>
  </si>
  <si>
    <t>คำชี้แจง ให้ครูประจำวิชาประเมินการยอมรับและอยู่ร่วมบนความแตกต่างระหว่างเชื้อชาติ ศาสนาภาษาและวัฒนธรรม</t>
  </si>
  <si>
    <t>ตัวตัวบ่งชี้ที่ 1.2 คุณลักษณะอันพึงประสงค์ของผู้เรียน</t>
  </si>
  <si>
    <t>คำชี้แจง ให้ครูประจำวิชาประเมินการยอมรับที่จะอยู่ร่วมบนความแตกต่างและหลากหลาย</t>
  </si>
  <si>
    <t>มนุษยสัมพันธ์ที่ดี</t>
  </si>
  <si>
    <t>ความแตกต่าง</t>
  </si>
  <si>
    <t>1.2.4  มีสุขภาวะทางร่างกายและจิตสังคม</t>
  </si>
  <si>
    <t>1.2.4.1 ผู้เรียนมีวิธีการรักษาสุขภาพของตนเองอย่างเหมาะสมในแต่ละช่วงวัย</t>
  </si>
  <si>
    <t>คำชี้แจง ให้ครูประจำวิชาประเมินการรักษาสุขภาพของตนเองอย่างเหมาะสมในแต่ละช่วงวัย</t>
  </si>
  <si>
    <t>1.2.4.2 ผู้เรียนมีวิธีการรักษาอารมณ์และสุขภาพจิตให้ดีอยู่เสมอ</t>
  </si>
  <si>
    <t>คำชี้แจง ให้ครูประจำวิชาประเมินการรักษาอารมณ์และสุขภาพจิตให้ดีอยู่เสมอ</t>
  </si>
  <si>
    <t>1.2.4.3 ผู้เรียนมีการเรียนรู้และวิธีป้องกันตนเองจากการล่อลวงข่มเหงรังแก</t>
  </si>
  <si>
    <t>คำชี้แจง ให้ครูประจำวิชาประเมินการเรียนรู้และวิธีป้องกันตนเองจากการล่อลวงข่มเหงรังแก</t>
  </si>
  <si>
    <t>1.2.4.4 ผู้เรียนไม่เพิกเฉยต่อการกระทำสิ่งไม่ถูกต้อง</t>
  </si>
  <si>
    <t>คำชี้แจง ให้ครูประจำวิชาประเมินการไม่เพิกเฉยต่อการกระทำสิ่งไม่ถูกต้อง</t>
  </si>
  <si>
    <t>1.2.4.5 ผู้เรียนสามารถอยู่ร่วมกันด้วยดีในครอบครัวชุมชนและสังคม</t>
  </si>
  <si>
    <t>คำชี้แจง ให้ครูประจำวิชาประเมินความสามารถอยู่ร่วมกันด้วยดีในครอบครัวชุมชนและสังคม</t>
  </si>
  <si>
    <t>1.2.4 มีสุขภาวะทางร่างกายและจิตสังคม</t>
  </si>
  <si>
    <t>คำชี้แจง ให้ครูประจำวิชาประเมินสุขภาวะทางร่างกายและจิตสังคม</t>
  </si>
  <si>
    <t>สุขภาพตนเอง</t>
  </si>
  <si>
    <t>อารมณ์จิตใจ</t>
  </si>
  <si>
    <t>การถูกล่อลวง</t>
  </si>
  <si>
    <t>การไม่เพิกเฉย</t>
  </si>
  <si>
    <t>การอยู่กับผู้อื่น</t>
  </si>
  <si>
    <t xml:space="preserve">ความสามารถในการอ่าน การเขียน การสื่อสารและการคิดคำนวณ </t>
  </si>
  <si>
    <t xml:space="preserve">   ๑.๑ ผู้เรียนมีความสามารถในการอ่าน</t>
  </si>
  <si>
    <t xml:space="preserve">   ๑.๒ ผู้เรียนมีความสามารถในการเขียน </t>
  </si>
  <si>
    <t xml:space="preserve">   ๑.๓ ผู้เรียนมีความสามารถในการสื่อสาร</t>
  </si>
  <si>
    <t xml:space="preserve">   ๑.๔ ผู้เรียนมีความสามารถในการคิดคำนวณ</t>
  </si>
  <si>
    <t>ความสามารถในการคิดวิเคราะห์ คิดอย่างมีวิจารณญาณ อภิปรายแลกเปลี่ยนความคิดเห็น และแก้ปัญหา</t>
  </si>
  <si>
    <t xml:space="preserve">   ๒.๑) ผู้เรียนมีความสามารถในการคิดวิเคราะห์ </t>
  </si>
  <si>
    <t xml:space="preserve">   ๒.๒) ผู้เรียนมีความสามารถในการคิดอย่างมีวิจารณญาณ </t>
  </si>
  <si>
    <t xml:space="preserve">   ๒.๓) ผู้เรียนมีความสามารถในการอภิปรายแลกเปลี่ยนความคิดเห็น </t>
  </si>
  <si>
    <t xml:space="preserve">   ๒.๔) ผู้เรียนใช้เหตุผลประกอบการตัดสินใจในการแก้ปัญหา</t>
  </si>
  <si>
    <t>มีความสามารถในการสร้างนวัตกรรม</t>
  </si>
  <si>
    <t xml:space="preserve">   ๓.๑) ผู้เรียนมีความสามารถในการรวบรวมความรู้ได้ด้วยตัวเอง </t>
  </si>
  <si>
    <t xml:space="preserve">   ๓.๒) ผู้เรียนมีความสามารถในการทำงานเป็นทีม </t>
  </si>
  <si>
    <t xml:space="preserve">   ๓.๓) ผู้เรียนมีความสามารถในการเชื่อมโยงองค์ความรู้ และประสบการณ์ มาใช้ในการสร้างสรรค์สิ่งใหม่ ๆ เป็นแนวความคิด โครงการ โครงงาน ชิ้นงาน ผลผลิต</t>
  </si>
  <si>
    <t>มีความสามารถในการใช้เทคโนโลยีสารสนเทศและการสื่อสาร</t>
  </si>
  <si>
    <t xml:space="preserve">   ๔.๑) ผู้เรียนมีความสามารถในการใช้เทคโนโลยี</t>
  </si>
  <si>
    <t xml:space="preserve">   ๔.๒) ผู้เรียนมีความสามารถในการใช้สารสนเทศ</t>
  </si>
  <si>
    <t xml:space="preserve">   ๔.๓) ผู้เรียนมีความสามารถใช้เทคโนโลยีในการสื่อสาร</t>
  </si>
  <si>
    <t>ผลสัมฤทธิ์ทางการเรียนตามหลักสูตรสถานศึกษา</t>
  </si>
  <si>
    <t>มีความรู้ ทักษะพื้นฐาน และเจตคติที่ดีต่องานอาชีพ</t>
  </si>
  <si>
    <t xml:space="preserve">   ๖.๑) ผู้เรียนมีความรู้และ มีทักษะพื้นฐานเกี่ยวกับงานอาชีพ</t>
  </si>
  <si>
    <t xml:space="preserve">   ๖.๒) ผู้เรียนมีเจตคติที่ดีต่องานอาชีพสุจริต</t>
  </si>
  <si>
    <t>๒ คุณลักษณะที่พึงประสงค์ของผู้เรียน</t>
  </si>
  <si>
    <t>การมีคุณลักษณะและค่านิยมที่ดีตามที่สถานศึกษากำหนด</t>
  </si>
  <si>
    <t xml:space="preserve">๑.๑) ผู้เรียนมีพฤติกรรมเป็นผู้ที่มีคุณธรรม จริยธรรม ตามที่สถานศึกษากำหนด และมีคุณภาพอยู่ในระดับดีขึ้นไป  </t>
  </si>
  <si>
    <t>ความภูมิใจในท้องถิ่นและความเป็นไทย</t>
  </si>
  <si>
    <t xml:space="preserve">๒.๑) ผู้เรียนมีความภูมิใจในท้องถิ่น </t>
  </si>
  <si>
    <t>๒.๒) เห็นคุณค่าของความเป็นไทย</t>
  </si>
  <si>
    <t>๒.๓) ผู้เรียนมีส่วนร่วมในการอนุรักษ์วัฒนธรรมและประเพณีไทย รวมทั้งภูมิปัญญาไทย</t>
  </si>
  <si>
    <t>การยอมรับที่จะอยู่ร่วมกันบนความแตกต่างและหลากหลาย</t>
  </si>
  <si>
    <t>๓.๑) ผู้เรียนยอมรับและอยู่ร่วมกับผู้อื่นได้และมีมนุษยสัมพันธ์ที่ดี</t>
  </si>
  <si>
    <t>๓.๒) ผู้เรียนยอมรับและอยู่ร่วมกันบนความแตกต่างระหว่าง เชื้อชาติ ศาสนา ภาษาและวัฒนธรรม</t>
  </si>
  <si>
    <t>สุขภาวะทางร่างกายและลักษณะจิตสังคม</t>
  </si>
  <si>
    <t xml:space="preserve">๔.๑) ผู้เรียนมีวิธีการรักษาสุขภาพกายของตนเอง อย่างเหมาะสมในแต่ละช่วงวัย </t>
  </si>
  <si>
    <t>๔.๒) ผู้เรียนมีการรักษาอารมณ์และสุขภาพจิตให้ดีอยู่เสมอ</t>
  </si>
  <si>
    <t>๔.๓) ผู้เรียนมีการเรียนรู้และมีวิธีการป้องกันตนเองจากการล่อลวงข่มเหงรังแก</t>
  </si>
  <si>
    <t>๔.๔) ผู้เรียนไม่เพิกเฉยต่อการกระทำสิ่งไม่ถูกต้อง</t>
  </si>
  <si>
    <t>๔.๕) ผู้เรียนสามารถอยู่ร่วมกันด้วยดีในครอบครัวชุมชนและสังคม</t>
  </si>
  <si>
    <t>โรงเรียนไทยรัฐวิทยา ๗๘ (วัดสามัคคีชัย)  สพป.ชุมพร เขต 1</t>
  </si>
  <si>
    <t>ปีการศึกษา</t>
  </si>
  <si>
    <t>สรุปตัวบ่งชี้ที่ 1.1 ผลสัมฤทธิ์ทางวิชาการของผู้เรียน</t>
  </si>
  <si>
    <t>เฉลี่ย ข้อ 1.1.1</t>
  </si>
  <si>
    <t>เฉลี่ยข้อ 1.1.2</t>
  </si>
  <si>
    <t>เฉลี่ยข้อ 1.1.3</t>
  </si>
  <si>
    <t>เฉลี่ยข้อ 1.1.4</t>
  </si>
  <si>
    <t>ชื่อ  -  สกุล</t>
  </si>
  <si>
    <t>เฉลี่ยข้อ 1.1.5</t>
  </si>
  <si>
    <t>เฉลี่ยข้อ 1.1.6</t>
  </si>
  <si>
    <t>สรุปตัวบ่งชี้ที่ 1.2 คุณลักษณะอันพึงประสงค์ของผู้เรียน</t>
  </si>
  <si>
    <t>เฉลี่ย 1.2.1</t>
  </si>
  <si>
    <t>เฉลี่ย 1.2.2</t>
  </si>
  <si>
    <t>เฉลี่ย 1.2.3</t>
  </si>
  <si>
    <t>คุณภาพ</t>
  </si>
  <si>
    <t>ชื่อ - สกุล</t>
  </si>
  <si>
    <t>เฉลี่ย 1.2.4</t>
  </si>
  <si>
    <t xml:space="preserve">มาตรฐานที่ ๑ คุณภาพของผู้เรียน  </t>
  </si>
  <si>
    <t>๑. ผลสัมฤทธิ์ทางวิชาการของผู้เรียน</t>
  </si>
  <si>
    <t xml:space="preserve">   ๕.๔) ค่าเฉลี่ยร้อยละผลการทดสอบระดับชั้น</t>
  </si>
  <si>
    <t xml:space="preserve">ปีการศึกษา </t>
  </si>
  <si>
    <t xml:space="preserve">รายชื่อนักเรียน </t>
  </si>
  <si>
    <t>เฉลี่ย 1.2(ร้อยละ)</t>
  </si>
  <si>
    <t>ระดับชั้นมัธยมศึกษาปีที่</t>
  </si>
  <si>
    <t>ชั้นมัธยมมศึกษาปีที่</t>
  </si>
  <si>
    <t>ระดับชั้นมัธยมศึกษาปีที่ 1 ปีการศึกษา 2565</t>
  </si>
  <si>
    <t>2</t>
  </si>
  <si>
    <t>หน้าที่พลเมือง</t>
  </si>
  <si>
    <t>ป้องกันทุจริต</t>
  </si>
  <si>
    <t>ภาษาอังกฤษสื่อสาร</t>
  </si>
  <si>
    <t>ศักดิ์นฤน  บางรัก</t>
  </si>
  <si>
    <t>ภานุวัฒน์ ทองเขียว</t>
  </si>
  <si>
    <t>ดนุเดช  จิวะระศิริ</t>
  </si>
  <si>
    <t>ยุวรัตน์  น้อยขาว</t>
  </si>
  <si>
    <t>สุภาวดี  หิรันรัตน์</t>
  </si>
  <si>
    <t>ณวรา  สว่างแสง</t>
  </si>
  <si>
    <t>ฐิติรัตน์  ทองเขียว</t>
  </si>
  <si>
    <t>วรัญชลี  พัวเจริญ</t>
  </si>
  <si>
    <t>ภูวนัย  ทองปาน</t>
  </si>
  <si>
    <t>นนทพัทธ์  ทิพย์ภาที</t>
  </si>
  <si>
    <t>สุวรรณ  สุรีย์แสง</t>
  </si>
  <si>
    <t>ญาณภัทร  จุฑารัตนพันธ์</t>
  </si>
  <si>
    <t>อนุภัทร  เกียงเตียด</t>
  </si>
  <si>
    <t>ทินภัทร  บุบผาทอง</t>
  </si>
  <si>
    <t>แพรวรุ่ง  คงเจาะ</t>
  </si>
  <si>
    <t>เอกพสิษฐ์  ประสาทศิลป์</t>
  </si>
  <si>
    <t>แพรพิมุข  ผึ่งผาย</t>
  </si>
  <si>
    <t>สรศักดิ์  ทะเลธาร</t>
  </si>
  <si>
    <t>อนัญตญา  สัตบงกฏ</t>
  </si>
  <si>
    <t>จักรกฤษณ์  ทะเลธาร</t>
  </si>
  <si>
    <t>ไชยยงค์  สุวรรศาสตร์</t>
  </si>
  <si>
    <t>ยศกร  สุชีพ</t>
  </si>
  <si>
    <t>ณัฐจิรา  นวลละออง</t>
  </si>
  <si>
    <t>ธีรเดช  อสิอุโฆ</t>
  </si>
  <si>
    <t>เสฎฐวุฒิ  รสมิตร</t>
  </si>
  <si>
    <t>จรรยวรรธน์  จันทร์นวล</t>
  </si>
  <si>
    <t>หยาดพิรุณ ม้วนสุธา</t>
  </si>
  <si>
    <t>(นางสาววัชโรบล มณีรัตน์)</t>
  </si>
  <si>
    <t>(นายสิงหล กลิ่นน้อย)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</si>
</sst>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23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2"/>
      <color theme="1"/>
      <name val="TH SarabunPSK"/>
      <family val="2"/>
    </font>
    <font>
      <b/>
      <sz val="18"/>
      <color rgb="FF000000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theme="1"/>
      <name val="TH SarabunPSK"/>
      <family val="2"/>
    </font>
    <font>
      <b/>
      <sz val="15"/>
      <color rgb="FF000000"/>
      <name val="TH SarabunPSK"/>
      <family val="2"/>
    </font>
    <font>
      <sz val="14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5"/>
      <color rgb="FF000000"/>
      <name val="TH SarabunPSK"/>
      <family val="2"/>
    </font>
    <font>
      <b/>
      <sz val="16"/>
      <color theme="0"/>
      <name val="TH SarabunPSK"/>
      <family val="2"/>
    </font>
    <font>
      <b/>
      <sz val="12"/>
      <color theme="0"/>
      <name val="TH SarabunPSK"/>
      <family val="2"/>
    </font>
    <font>
      <sz val="15"/>
      <color theme="0"/>
      <name val="TH SarabunPSK"/>
      <family val="2"/>
    </font>
    <font>
      <sz val="15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6" fillId="0" borderId="0" xfId="0" applyFont="1" applyAlignment="1">
      <alignment horizontal="center" vertical="center"/>
    </xf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1" fillId="0" borderId="0" xfId="0" applyFont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3" fillId="0" borderId="0" xfId="0" applyFont="1"/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7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1" fontId="15" fillId="0" borderId="1" xfId="0" applyNumberFormat="1" applyFont="1" applyBorder="1" applyAlignment="1">
      <alignment horizontal="center"/>
    </xf>
    <xf numFmtId="2" fontId="15" fillId="4" borderId="1" xfId="0" applyNumberFormat="1" applyFont="1" applyFill="1" applyBorder="1" applyAlignment="1">
      <alignment horizontal="center"/>
    </xf>
    <xf numFmtId="2" fontId="15" fillId="0" borderId="1" xfId="0" applyNumberFormat="1" applyFont="1" applyBorder="1" applyAlignment="1">
      <alignment horizontal="center"/>
    </xf>
    <xf numFmtId="187" fontId="15" fillId="0" borderId="1" xfId="0" applyNumberFormat="1" applyFont="1" applyBorder="1" applyAlignment="1">
      <alignment horizontal="center"/>
    </xf>
    <xf numFmtId="0" fontId="15" fillId="0" borderId="0" xfId="0" applyFont="1"/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43" fontId="2" fillId="5" borderId="1" xfId="1" applyFont="1" applyFill="1" applyBorder="1" applyAlignment="1">
      <alignment horizontal="center" vertical="center"/>
    </xf>
    <xf numFmtId="0" fontId="7" fillId="0" borderId="0" xfId="0" applyFont="1" applyBorder="1"/>
    <xf numFmtId="0" fontId="1" fillId="0" borderId="1" xfId="0" applyFont="1" applyBorder="1" applyAlignment="1">
      <alignment horizontal="center" textRotation="90"/>
    </xf>
    <xf numFmtId="0" fontId="16" fillId="0" borderId="3" xfId="0" applyFont="1" applyBorder="1"/>
    <xf numFmtId="2" fontId="16" fillId="0" borderId="1" xfId="0" applyNumberFormat="1" applyFont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vertical="center"/>
    </xf>
    <xf numFmtId="2" fontId="15" fillId="0" borderId="1" xfId="0" applyNumberFormat="1" applyFont="1" applyBorder="1"/>
    <xf numFmtId="0" fontId="16" fillId="0" borderId="1" xfId="0" applyFont="1" applyBorder="1"/>
    <xf numFmtId="0" fontId="16" fillId="0" borderId="6" xfId="0" applyFont="1" applyBorder="1" applyAlignment="1">
      <alignment horizontal="center"/>
    </xf>
    <xf numFmtId="0" fontId="15" fillId="0" borderId="0" xfId="0" applyFont="1" applyBorder="1"/>
    <xf numFmtId="0" fontId="5" fillId="0" borderId="0" xfId="0" applyFont="1"/>
    <xf numFmtId="0" fontId="17" fillId="0" borderId="0" xfId="0" applyFont="1"/>
    <xf numFmtId="0" fontId="15" fillId="0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2" fontId="15" fillId="3" borderId="1" xfId="0" applyNumberFormat="1" applyFont="1" applyFill="1" applyBorder="1" applyAlignment="1"/>
    <xf numFmtId="59" fontId="9" fillId="0" borderId="0" xfId="0" applyNumberFormat="1" applyFont="1" applyAlignment="1">
      <alignment vertical="center"/>
    </xf>
    <xf numFmtId="59" fontId="2" fillId="0" borderId="0" xfId="0" applyNumberFormat="1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3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15" xfId="0" applyFont="1" applyFill="1" applyBorder="1" applyAlignment="1">
      <alignment horizontal="center" vertical="top"/>
    </xf>
    <xf numFmtId="0" fontId="2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/>
    <xf numFmtId="49" fontId="2" fillId="0" borderId="15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6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/>
    </xf>
    <xf numFmtId="0" fontId="1" fillId="0" borderId="1" xfId="0" applyFont="1" applyBorder="1"/>
    <xf numFmtId="0" fontId="15" fillId="0" borderId="1" xfId="0" applyFont="1" applyBorder="1" applyAlignment="1">
      <alignment horizontal="center"/>
    </xf>
    <xf numFmtId="49" fontId="8" fillId="6" borderId="15" xfId="0" quotePrefix="1" applyNumberFormat="1" applyFont="1" applyFill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/>
    </xf>
    <xf numFmtId="187" fontId="15" fillId="4" borderId="1" xfId="0" applyNumberFormat="1" applyFont="1" applyFill="1" applyBorder="1" applyAlignment="1">
      <alignment horizontal="center"/>
    </xf>
    <xf numFmtId="1" fontId="15" fillId="0" borderId="1" xfId="0" applyNumberFormat="1" applyFont="1" applyBorder="1"/>
    <xf numFmtId="0" fontId="0" fillId="0" borderId="14" xfId="0" applyBorder="1" applyAlignment="1"/>
    <xf numFmtId="0" fontId="0" fillId="0" borderId="1" xfId="0" applyBorder="1" applyAlignment="1"/>
    <xf numFmtId="0" fontId="1" fillId="0" borderId="1" xfId="0" applyFont="1" applyBorder="1" applyAlignment="1">
      <alignment horizontal="center"/>
    </xf>
    <xf numFmtId="0" fontId="10" fillId="0" borderId="3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2" fontId="21" fillId="5" borderId="0" xfId="0" applyNumberFormat="1" applyFont="1" applyFill="1" applyBorder="1" applyAlignment="1">
      <alignment horizontal="center" vertical="center" wrapText="1"/>
    </xf>
    <xf numFmtId="2" fontId="21" fillId="4" borderId="0" xfId="0" applyNumberFormat="1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2" fontId="1" fillId="0" borderId="1" xfId="0" applyNumberFormat="1" applyFont="1" applyBorder="1"/>
    <xf numFmtId="0" fontId="0" fillId="0" borderId="1" xfId="0" applyBorder="1"/>
    <xf numFmtId="2" fontId="1" fillId="0" borderId="0" xfId="0" applyNumberFormat="1" applyFont="1" applyBorder="1"/>
    <xf numFmtId="2" fontId="15" fillId="0" borderId="0" xfId="0" applyNumberFormat="1" applyFont="1" applyBorder="1" applyAlignment="1">
      <alignment horizontal="center"/>
    </xf>
    <xf numFmtId="2" fontId="15" fillId="4" borderId="0" xfId="0" applyNumberFormat="1" applyFont="1" applyFill="1" applyBorder="1" applyAlignment="1">
      <alignment horizontal="center"/>
    </xf>
    <xf numFmtId="0" fontId="3" fillId="0" borderId="1" xfId="0" applyFont="1" applyBorder="1"/>
    <xf numFmtId="0" fontId="9" fillId="0" borderId="0" xfId="0" applyFont="1" applyBorder="1" applyAlignment="1">
      <alignment vertical="center"/>
    </xf>
    <xf numFmtId="0" fontId="2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0" fontId="15" fillId="0" borderId="15" xfId="0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9" fillId="6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14" fontId="15" fillId="0" borderId="4" xfId="0" applyNumberFormat="1" applyFont="1" applyBorder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4" fontId="15" fillId="0" borderId="3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0" borderId="1" xfId="0" applyFont="1" applyBorder="1" applyAlignment="1">
      <alignment horizontal="center" textRotation="90"/>
    </xf>
    <xf numFmtId="0" fontId="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47" Type="http://schemas.openxmlformats.org/officeDocument/2006/relationships/externalLink" Target="externalLinks/externalLink7.xml"/><Relationship Id="rId50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externalLink" Target="externalLinks/externalLink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4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externalLink" Target="externalLinks/externalLink3.xml"/><Relationship Id="rId48" Type="http://schemas.openxmlformats.org/officeDocument/2006/relationships/externalLink" Target="externalLinks/externalLink8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'[1]สรุป มาตรฐาน 1.1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'[1]สรุป มาตรฐาน 1.1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2.7777777777777777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4428544"/>
        <c:axId val="94430336"/>
        <c:axId val="0"/>
      </c:bar3DChart>
      <c:catAx>
        <c:axId val="94428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4430336"/>
        <c:crosses val="autoZero"/>
        <c:auto val="1"/>
        <c:lblAlgn val="ctr"/>
        <c:lblOffset val="100"/>
        <c:noMultiLvlLbl val="0"/>
      </c:catAx>
      <c:valAx>
        <c:axId val="94430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4285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ป.1'!$O$10:$S$10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'[2]สรุป มาตรฐาน 1.1.2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'[2]สรุป มาตรฐาน 1.1.2 ป.1'!$O$11:$S$11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500544"/>
        <c:axId val="95502336"/>
        <c:axId val="0"/>
      </c:bar3DChart>
      <c:catAx>
        <c:axId val="95500544"/>
        <c:scaling>
          <c:orientation val="minMax"/>
        </c:scaling>
        <c:delete val="0"/>
        <c:axPos val="b"/>
        <c:majorTickMark val="out"/>
        <c:minorTickMark val="none"/>
        <c:tickLblPos val="nextTo"/>
        <c:crossAx val="95502336"/>
        <c:crosses val="autoZero"/>
        <c:auto val="1"/>
        <c:lblAlgn val="ctr"/>
        <c:lblOffset val="100"/>
        <c:noMultiLvlLbl val="0"/>
      </c:catAx>
      <c:valAx>
        <c:axId val="95502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500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'[3]สรุป มาตรฐาน 1.1.3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'[3]สรุป มาตรฐาน 1.1.3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485952"/>
        <c:axId val="97487488"/>
        <c:axId val="0"/>
      </c:bar3DChart>
      <c:catAx>
        <c:axId val="97485952"/>
        <c:scaling>
          <c:orientation val="minMax"/>
        </c:scaling>
        <c:delete val="0"/>
        <c:axPos val="b"/>
        <c:majorTickMark val="out"/>
        <c:minorTickMark val="none"/>
        <c:tickLblPos val="nextTo"/>
        <c:crossAx val="97487488"/>
        <c:crosses val="autoZero"/>
        <c:auto val="1"/>
        <c:lblAlgn val="ctr"/>
        <c:lblOffset val="100"/>
        <c:noMultiLvlLbl val="0"/>
      </c:catAx>
      <c:valAx>
        <c:axId val="97487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4859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'[4]สรุป มาตรฐาน 1.1.4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'[4]สรุป มาตรฐาน 1.1.4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7361920"/>
        <c:axId val="97363456"/>
        <c:axId val="0"/>
      </c:bar3DChart>
      <c:catAx>
        <c:axId val="97361920"/>
        <c:scaling>
          <c:orientation val="minMax"/>
        </c:scaling>
        <c:delete val="0"/>
        <c:axPos val="b"/>
        <c:majorTickMark val="out"/>
        <c:minorTickMark val="none"/>
        <c:tickLblPos val="nextTo"/>
        <c:crossAx val="97363456"/>
        <c:crosses val="autoZero"/>
        <c:auto val="1"/>
        <c:lblAlgn val="ctr"/>
        <c:lblOffset val="100"/>
        <c:noMultiLvlLbl val="0"/>
      </c:catAx>
      <c:valAx>
        <c:axId val="97363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7361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988407699037618E-2"/>
          <c:y val="5.1400554097404488E-2"/>
          <c:w val="0.73988801399825022"/>
          <c:h val="0.69034886264216977"/>
        </c:manualLayout>
      </c:layout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[5]ป.4!$W$10:$AA$10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33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[5]ป.4!$W$9:$AA$9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[5]ป.4!$W$11:$AA$11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2.8571428571428572</c:v>
                </c:pt>
                <c:pt idx="3">
                  <c:v>2.8571428571428572</c:v>
                </c:pt>
                <c:pt idx="4">
                  <c:v>94.285714285714292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9965184"/>
        <c:axId val="99966976"/>
        <c:axId val="0"/>
      </c:bar3DChart>
      <c:catAx>
        <c:axId val="99965184"/>
        <c:scaling>
          <c:orientation val="minMax"/>
        </c:scaling>
        <c:delete val="0"/>
        <c:axPos val="b"/>
        <c:majorTickMark val="out"/>
        <c:minorTickMark val="none"/>
        <c:tickLblPos val="nextTo"/>
        <c:crossAx val="99966976"/>
        <c:crosses val="autoZero"/>
        <c:auto val="1"/>
        <c:lblAlgn val="ctr"/>
        <c:lblOffset val="100"/>
        <c:noMultiLvlLbl val="0"/>
      </c:catAx>
      <c:valAx>
        <c:axId val="99966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965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'[6]สรุป มาตรฐาน 1.1.6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'[6]สรุป มาตรฐาน 1.1.6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95382528"/>
        <c:axId val="95396608"/>
        <c:axId val="0"/>
      </c:bar3DChart>
      <c:catAx>
        <c:axId val="95382528"/>
        <c:scaling>
          <c:orientation val="minMax"/>
        </c:scaling>
        <c:delete val="0"/>
        <c:axPos val="b"/>
        <c:majorTickMark val="out"/>
        <c:minorTickMark val="none"/>
        <c:tickLblPos val="nextTo"/>
        <c:crossAx val="95396608"/>
        <c:crosses val="autoZero"/>
        <c:auto val="1"/>
        <c:lblAlgn val="ctr"/>
        <c:lblOffset val="100"/>
        <c:noMultiLvlLbl val="0"/>
      </c:catAx>
      <c:valAx>
        <c:axId val="95396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5382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ป.1'!$O$10:$S$10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'[7]คุณลักษณะอันพึงประสงค์ ป.1'!$O$9:$S$9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'[7]คุณลักษณะอันพึงประสงค์ ป.1'!$O$11:$S$11</c:f>
              <c:numCache>
                <c:formatCode>General</c:formatCode>
                <c:ptCount val="5"/>
                <c:pt idx="0">
                  <c:v>2.7777777777777777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417920"/>
        <c:axId val="100419456"/>
        <c:axId val="0"/>
      </c:bar3DChart>
      <c:catAx>
        <c:axId val="1004179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0419456"/>
        <c:crosses val="autoZero"/>
        <c:auto val="1"/>
        <c:lblAlgn val="ctr"/>
        <c:lblOffset val="100"/>
        <c:noMultiLvlLbl val="0"/>
      </c:catAx>
      <c:valAx>
        <c:axId val="100419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4179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ป.1'!$M$10:$Q$10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'[8]สรุป มาตรฐาน 1.2.2 ป.1'!$M$9:$Q$9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'[8]สรุป มาตรฐาน 1.2.2 ป.1'!$M$11:$Q$11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305536"/>
        <c:axId val="100307328"/>
        <c:axId val="0"/>
      </c:bar3DChart>
      <c:catAx>
        <c:axId val="10030553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307328"/>
        <c:crosses val="autoZero"/>
        <c:auto val="1"/>
        <c:lblAlgn val="ctr"/>
        <c:lblOffset val="100"/>
        <c:noMultiLvlLbl val="0"/>
      </c:catAx>
      <c:valAx>
        <c:axId val="1003073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3055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ป.1'!$K$10:$O$10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'[9]สรุป มาตรฐาน 1.2.3 ป.1'!$K$9:$O$9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'[9]สรุป มาตรฐาน 1.2.3 ป.1'!$K$11:$O$11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0624256"/>
        <c:axId val="100625792"/>
        <c:axId val="0"/>
      </c:bar3DChart>
      <c:catAx>
        <c:axId val="10062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00625792"/>
        <c:crosses val="autoZero"/>
        <c:auto val="1"/>
        <c:lblAlgn val="ctr"/>
        <c:lblOffset val="100"/>
        <c:noMultiLvlLbl val="0"/>
      </c:catAx>
      <c:valAx>
        <c:axId val="1006257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0624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v>จำนวน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ป.1'!$Q$10:$U$10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35</c:v>
                </c:pt>
              </c:numCache>
            </c:numRef>
          </c:val>
        </c:ser>
        <c:ser>
          <c:idx val="1"/>
          <c:order val="1"/>
          <c:tx>
            <c:v>ร้อยละ</c:v>
          </c:tx>
          <c:invertIfNegative val="0"/>
          <c:cat>
            <c:strRef>
              <c:f>'[10]สรุป มาตรฐาน 1.2.4 ป.1'!$Q$9:$U$9</c:f>
              <c:strCache>
                <c:ptCount val="5"/>
                <c:pt idx="0">
                  <c:v>ยอดเยี่ยม</c:v>
                </c:pt>
                <c:pt idx="1">
                  <c:v>ดีเลิศ</c:v>
                </c:pt>
                <c:pt idx="2">
                  <c:v>ดี</c:v>
                </c:pt>
                <c:pt idx="3">
                  <c:v>ปานกลาง</c:v>
                </c:pt>
                <c:pt idx="4">
                  <c:v>กำลังพัฒนา</c:v>
                </c:pt>
              </c:strCache>
            </c:strRef>
          </c:cat>
          <c:val>
            <c:numRef>
              <c:f>'[10]สรุป มาตรฐาน 1.2.4 ป.1'!$Q$11:$U$11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2.7777777777777777</c:v>
                </c:pt>
                <c:pt idx="4">
                  <c:v>97.222222222222229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01348096"/>
        <c:axId val="101349632"/>
        <c:axId val="0"/>
      </c:bar3DChart>
      <c:catAx>
        <c:axId val="101348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1349632"/>
        <c:crosses val="autoZero"/>
        <c:auto val="1"/>
        <c:lblAlgn val="ctr"/>
        <c:lblOffset val="100"/>
        <c:noMultiLvlLbl val="0"/>
      </c:catAx>
      <c:valAx>
        <c:axId val="101349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1348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13</xdr:row>
      <xdr:rowOff>171450</xdr:rowOff>
    </xdr:from>
    <xdr:to>
      <xdr:col>19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57150</xdr:colOff>
      <xdr:row>13</xdr:row>
      <xdr:rowOff>114300</xdr:rowOff>
    </xdr:from>
    <xdr:to>
      <xdr:col>26</xdr:col>
      <xdr:colOff>514350</xdr:colOff>
      <xdr:row>27</xdr:row>
      <xdr:rowOff>57150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13</xdr:row>
      <xdr:rowOff>152400</xdr:rowOff>
    </xdr:from>
    <xdr:to>
      <xdr:col>20</xdr:col>
      <xdr:colOff>333375</xdr:colOff>
      <xdr:row>27</xdr:row>
      <xdr:rowOff>95250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13</xdr:row>
      <xdr:rowOff>171450</xdr:rowOff>
    </xdr:from>
    <xdr:to>
      <xdr:col>17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13</xdr:row>
      <xdr:rowOff>171450</xdr:rowOff>
    </xdr:from>
    <xdr:to>
      <xdr:col>15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590550</xdr:colOff>
      <xdr:row>13</xdr:row>
      <xdr:rowOff>171450</xdr:rowOff>
    </xdr:from>
    <xdr:to>
      <xdr:col>21</xdr:col>
      <xdr:colOff>714375</xdr:colOff>
      <xdr:row>27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1%20&#3588;&#3623;&#3634;&#3617;&#3626;&#3634;&#3617;&#3634;&#3619;&#3606;&#3651;&#3609;&#3585;&#3634;&#3619;&#3629;&#3656;&#3634;&#3609;&#3585;&#3634;&#3619;&#3648;&#3586;&#3637;&#3618;&#3609;&#3585;&#3634;&#361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2%20&#3588;&#3623;&#3634;&#3617;&#3626;&#3634;&#3617;&#3634;&#3619;&#3606;&#3651;&#3609;&#3585;&#3634;&#3619;&#3588;&#3636;&#3604;&#3623;&#3636;&#3648;&#3588;&#3619;&#3634;&#3632;&#3627;&#366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3%20&#3626;&#3619;&#3657;&#3634;&#3591;&#3609;&#3623;&#3633;&#3605;&#3585;&#3619;&#3619;&#361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4%20&#3585;&#3634;&#3619;&#3651;&#3594;&#3657;&#3648;&#3607;&#3588;&#3650;&#3609;&#3650;&#3621;&#3618;&#36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5%20&#3612;&#3621;&#3626;&#3633;&#3617;&#3620;&#3607;&#3608;&#3636;&#3660;&#3607;&#3634;&#3591;&#3585;&#3634;&#3619;&#3648;&#3619;&#3637;&#3618;&#360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1.6%20&#3648;&#3592;&#3605;&#3588;&#3605;&#3636;&#3607;&#3637;&#3656;&#3604;&#3637;&#3605;&#3656;&#3629;&#3591;&#3634;&#3609;&#3629;&#3634;&#3594;&#3639;&#361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1%20&#3588;&#3640;&#3603;&#3621;&#3633;&#3585;&#3625;&#3603;&#3632;&#3629;&#3633;&#3609;&#3614;&#3638;&#3591;&#3611;&#3619;&#3632;&#3626;&#3591;&#3588;&#3660;&#3586;&#3629;&#3591;&#3612;&#3641;&#3657;&#3648;&#361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2%20&#3588;&#3623;&#3634;&#3617;&#3616;&#3641;&#3617;&#3636;&#3651;&#3592;&#3651;&#3609;&#3607;&#3657;&#3629;&#3591;&#3606;&#3636;&#3656;&#360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3%20&#3585;&#3634;&#3619;&#3618;&#3629;&#3617;&#3619;&#3633;&#3610;&#3588;&#3623;&#3634;&#3617;&#3649;&#3605;&#3585;&#3605;&#3656;&#3634;&#3591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611;&#3619;&#3632;&#3585;&#3633;&#3609;&#3588;&#3640;&#3603;&#3616;&#3634;&#3614;\&#3611;&#3619;&#3632;&#3585;&#3633;&#3609;&#3670;&#3666;\&#3586;&#3633;&#3657;&#3609;&#3614;&#3639;&#3657;&#3609;&#3600;&#3634;&#3609;\&#3617;&#3600;.&#3665;\&#3617;&#3634;&#3605;&#3619;&#3600;&#3634;&#3609;%201.2.4%20&#3617;&#3637;&#3626;&#3640;&#3586;&#3616;&#3634;&#3623;&#3632;&#3607;&#3634;&#3591;&#3585;&#3634;&#3618;&#3649;&#3621;&#3632;&#3592;&#3636;&#3605;&#3626;&#3633;&#3591;&#3588;&#36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อ่าน ป.1"/>
      <sheetName val="การเขียน ป.1"/>
      <sheetName val="การสื่อสาร ป.1 "/>
      <sheetName val="การคิดคำนวณ ป.1  "/>
      <sheetName val="สรุป มาตรฐาน 1.1 ป.1"/>
      <sheetName val="การอ่าน ป.2 "/>
      <sheetName val="การเขียน ป.2 "/>
      <sheetName val="การสื่อสาร ป.2"/>
      <sheetName val="การคิดคำนวณ ป.2 "/>
      <sheetName val="สรุป มาตรฐาน 1.1 ป.2"/>
      <sheetName val="การอ่าน ป.3 "/>
      <sheetName val="การเขียน ป.3  "/>
      <sheetName val="การสื่อสาร ป.3"/>
      <sheetName val="การคิดคำนวณ ป.3 "/>
      <sheetName val="สรุป มาตรฐาน 1.1 ป.3"/>
      <sheetName val="การอ่าน ป.4"/>
      <sheetName val="การเขียน ป.4"/>
      <sheetName val="การสื่อสาร ป.4"/>
      <sheetName val="การคิดคำนวณ ป.4 "/>
      <sheetName val="สรุป มาตรฐาน 1.1 ป.4 "/>
      <sheetName val="การอ่าน ป.5"/>
      <sheetName val="การเขียน ป.5"/>
      <sheetName val="การสื่อสาร ป.5 "/>
      <sheetName val="การคิดคำนวณ ป.5 "/>
      <sheetName val="สรุป มาตรฐาน 1.1 ป.5 "/>
      <sheetName val="การอ่าน ป.6 "/>
      <sheetName val="การเขียน ป.6 "/>
      <sheetName val="การสื่อสาร ป.6 "/>
      <sheetName val="การคิดคำนวณ ป.6 "/>
      <sheetName val="สรุป มาตรฐาน 1.1 ป.6 "/>
      <sheetName val="การอ่าน ม.1"/>
      <sheetName val="การเขียน ม.1"/>
      <sheetName val="การสื่อสาร ม.1"/>
      <sheetName val="การคิดคำนวณ ม.1"/>
      <sheetName val="สรุป มาตรฐาน 1.1 ม.1"/>
      <sheetName val="การอ่าน ม.2"/>
      <sheetName val="การเขียน ม.2"/>
      <sheetName val="การสื่อสาร ม.2"/>
      <sheetName val="การคิดคำนวณ ม.2 "/>
      <sheetName val="สรุป มาตรฐาน 1.1 ม.2"/>
      <sheetName val="การอ่าน ม.3"/>
      <sheetName val="การเขียน ม.3"/>
      <sheetName val="การสื่อสาร ม.3"/>
      <sheetName val="การคิดคำนวณ ม.3 "/>
      <sheetName val="สรุป มาตรฐาน 1.1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1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0</v>
          </cell>
          <cell r="P11">
            <v>2.7777777777777777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คิดวิเคราะห์ ป.1"/>
      <sheetName val="คิดอย่างมีวิจารณญาณ ป.1"/>
      <sheetName val="การแลกเปลี่ยนความคิดเห็น ป.1 "/>
      <sheetName val="ตัดสินใจแก้ปัญหา ป.1"/>
      <sheetName val="สรุป มาตรฐาน 1.1.2 ป.1"/>
      <sheetName val="การคิดวิเคราะห์ ป.2"/>
      <sheetName val="คิดอย่างมีวิจารณญาณ ป.2 "/>
      <sheetName val="การแลกเปลี่ยนความคิดเห็น ป. 2"/>
      <sheetName val="ตัดสินใจแก้ปัญหา ป.2"/>
      <sheetName val="สรุป มาตรฐาน 1.1.2 ป.2"/>
      <sheetName val="การคิดวิเคราะห์ ป.3 "/>
      <sheetName val="คิดอย่างมีวิจารณญาณ ป.3"/>
      <sheetName val="การแลกเปลี่ยนความคิดเห็น ป. 3"/>
      <sheetName val="ตัดสินใจแก้ปัญหา ป.3"/>
      <sheetName val="สรุป มาตรฐาน 1.1.2 ป.3 "/>
      <sheetName val="การคิดวิเคราะห์ ป.4"/>
      <sheetName val="คิดอย่างมีวิจารณญาณ ป.4"/>
      <sheetName val="การแลกเปลี่ยนความคิดเห็น ป. 4"/>
      <sheetName val="ตัดสินใจแก้ปัญหา ป.4"/>
      <sheetName val="สรุป มาตรฐาน 1.1.2 ป.4"/>
      <sheetName val="การคิดวิเคราะห์ ป.5"/>
      <sheetName val="คิดอย่างมีวิจารณญาณ ป.5 "/>
      <sheetName val="การแลกเปลี่ยนความคิดเห็น ป. 5"/>
      <sheetName val="ตัดสินใจแก้ปัญหา ป.5"/>
      <sheetName val="สรุป มาตรฐาน 1.1.2 ป.5"/>
      <sheetName val="การคิดวิเคราะห์ ป.6"/>
      <sheetName val="คิดอย่างมีวิจารณญาณ ป.6"/>
      <sheetName val="การแลกเปลี่ยนความคิดเห็น ป.6"/>
      <sheetName val="ตัดสินใจแก้ปัญหา ป.6"/>
      <sheetName val="สรุป มาตรฐาน 1.1.2 ป.6"/>
      <sheetName val="การคิดวิเคราะห์ ม.1"/>
      <sheetName val="คิดอย่างมีวิจารณญาณ ม.1"/>
      <sheetName val="การแลกเปลี่ยนความคิดเห็น ม.1"/>
      <sheetName val="ตัดสินใจแก้ปัญหา ม.1"/>
      <sheetName val="สรุป มาตรฐาน 1.1.2 ม.1"/>
      <sheetName val="การคิดวิเคราะห์ ม.2"/>
      <sheetName val="คิดอย่างมีวิจารณญาณ ม.2"/>
      <sheetName val="การแลกเปลี่ยนความคิดเห็น ม.2"/>
      <sheetName val="ตัดสินใจแก้ปัญหา ม.2"/>
      <sheetName val="สรุป มาตรฐาน 1.1.2 ม.2 "/>
      <sheetName val="การคิดวิเคราะห์ ม.3"/>
      <sheetName val="คิดอย่างมีวิจารณญาณ ม.3"/>
      <sheetName val="การแลกเปลี่ยนความคิดเห็น ม.3"/>
      <sheetName val="ตัดสินใจแก้ปัญหา ม.3"/>
      <sheetName val="สรุป มาตรฐาน 1.1.2 ม.3"/>
    </sheetNames>
    <sheetDataSet>
      <sheetData sheetId="0"/>
      <sheetData sheetId="1"/>
      <sheetData sheetId="2"/>
      <sheetData sheetId="3"/>
      <sheetData sheetId="4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35</v>
          </cell>
        </row>
        <row r="11">
          <cell r="O11">
            <v>0</v>
          </cell>
          <cell r="P11">
            <v>0</v>
          </cell>
          <cell r="Q11">
            <v>0</v>
          </cell>
          <cell r="R11">
            <v>2.7777777777777777</v>
          </cell>
          <cell r="S11">
            <v>97.222222222222229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วบรวมความรู้ ป.1"/>
      <sheetName val="ทำงานเป็นทีม ป.1"/>
      <sheetName val="เชื่อมโยงองค์ความรู้ ป.1 "/>
      <sheetName val="สรุป มาตรฐาน 1.1.3 ป.1"/>
      <sheetName val="รวบรวมความรู้ ป.2"/>
      <sheetName val="ทำงานเป็นทีม ป.2"/>
      <sheetName val="เชื่อมโยงองค์ความรู้ ป.2"/>
      <sheetName val="สรุป มาตรฐาน 1.1.3 ป.2"/>
      <sheetName val="รวบรวมความรู้ ป.3"/>
      <sheetName val="ทำงานเป็นทีม ป.3"/>
      <sheetName val="เชื่อมโยงองค์ความรู้ ป.3"/>
      <sheetName val="สรุป มาตรฐาน 1.1.3 ป.3"/>
      <sheetName val="รวบรวมความรู้ ป.4"/>
      <sheetName val="ทำงานเป็นทีม ป.4"/>
      <sheetName val="เชื่อมโยงองค์ความรู้ ป.4"/>
      <sheetName val="สรุป มาตรฐาน 1.1.3 ป.4"/>
      <sheetName val="รวบรวมความรู้ ป.5"/>
      <sheetName val="ทำงานเป็นทีม ป.5"/>
      <sheetName val="เชื่อมโยงองค์ความรู้ ป.5"/>
      <sheetName val="สรุป มาตรฐาน 1.1.3 ป.5"/>
      <sheetName val="รวบรวมความรู้ ป.6"/>
      <sheetName val="ทำงานเป็นทีม ป.6"/>
      <sheetName val="เชื่อมโยงองค์ความรู้ ป.6"/>
      <sheetName val="สรุป มาตรฐาน 1.1.3 ป.6"/>
      <sheetName val="รวบรวมความรู้ ม.1"/>
      <sheetName val="ทำงานเป็นทีม ม.1"/>
      <sheetName val="เชื่อมโยงองค์ความรู้ ม.1"/>
      <sheetName val="สรุป มาตรฐาน 1.1.3 ม.1"/>
      <sheetName val="รวบรวมความรู้ ม.2"/>
      <sheetName val="ทำงานเป็นทีม ม.2"/>
      <sheetName val="เชื่อมโยงองค์ความรู้ ม.2"/>
      <sheetName val="สรุป มาตรฐาน 1.1.3 ม.2"/>
      <sheetName val="รวบรวมความรู้ ม.3"/>
      <sheetName val="ทำงานเป็นทีม ม.3"/>
      <sheetName val="เชื่อมโยงองค์ความรู้ ม.3"/>
      <sheetName val="สรุป มาตรฐาน 1.1.3 ม.3"/>
      <sheetName val="Sheet9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ารใช้เทคโนโลยี ป.1"/>
      <sheetName val="การใช้สารสนเทศ ป.1"/>
      <sheetName val="เทคโนโลยีสื่อสาร ป.1"/>
      <sheetName val="สรุป มาตรฐาน 1.1.4 ป.1"/>
      <sheetName val="การใช้เทคโนโลยี ป.2"/>
      <sheetName val="การใช้สารสนเทศ ป.2"/>
      <sheetName val="เทคโนโลยีสื่อสาร ป.2"/>
      <sheetName val="สรุป มาตรฐาน 1.1.4 ป.2"/>
      <sheetName val="การใช้เทคโนโลยี ป.3"/>
      <sheetName val="การใช้สารสนเทศ ป.3"/>
      <sheetName val="เทคโนโลยีสื่อสาร ป.3"/>
      <sheetName val="สรุป มาตรฐาน 1.1.4 ป.3"/>
      <sheetName val="การใช้เทคโนโลยี ป.4"/>
      <sheetName val="การใช้สารสนเทศ ป.4"/>
      <sheetName val="เทคโนโลยีสื่อสาร ป.4"/>
      <sheetName val="สรุป มาตรฐาน 1.1.4 ป.4"/>
      <sheetName val="การใช้เทคโนโลยี ป.5"/>
      <sheetName val="การใช้สารสนเทศ ป.5"/>
      <sheetName val="เทคโนโลยีสื่อสาร ป.5"/>
      <sheetName val="สรุป มาตรฐาน 1.1.4 ป.5"/>
      <sheetName val="การใช้เทคโนโลยี ป.6"/>
      <sheetName val="การใช้สารสนเทศ ป.6"/>
      <sheetName val="เทคโนโลยีสื่อสาร ป.6"/>
      <sheetName val="สรุป มาตรฐาน 1.1.4 ป.6"/>
      <sheetName val="การใช้เทคโนโลยี ม.1"/>
      <sheetName val="การใช้สารสนเทศ ม.1"/>
      <sheetName val="เทคโนโลยีสื่อสาร ม.1"/>
      <sheetName val="สรุป มาตรฐาน 1.1.4 ม.1"/>
      <sheetName val="การใช้เทคโนโลยี ม.2"/>
      <sheetName val="การใช้สารสนเทศ ม.2"/>
      <sheetName val="เทคโนโลยีสื่อสาร ม.2"/>
      <sheetName val="สรุป มาตรฐาน 1.1.4 ม.2"/>
      <sheetName val="การใช้เทคโนโลยี ม.3"/>
      <sheetName val="การใช้สารสนเทศ ม.3"/>
      <sheetName val="เทคโนโลยีสื่อสาร ม.3"/>
      <sheetName val="สรุป มาตรฐาน 1.1.4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.1"/>
      <sheetName val="ป.3"/>
      <sheetName val="ป.4"/>
      <sheetName val="Sheet2"/>
      <sheetName val="Sheet3"/>
    </sheetNames>
    <sheetDataSet>
      <sheetData sheetId="0"/>
      <sheetData sheetId="1"/>
      <sheetData sheetId="2">
        <row r="9">
          <cell r="W9" t="str">
            <v>ยอดเยี่ยม</v>
          </cell>
          <cell r="X9" t="str">
            <v>ดีเลิศ</v>
          </cell>
          <cell r="Y9" t="str">
            <v>ดี</v>
          </cell>
          <cell r="Z9" t="str">
            <v>ปานกลาง</v>
          </cell>
          <cell r="AA9" t="str">
            <v>กำลังพัฒนา</v>
          </cell>
        </row>
        <row r="10">
          <cell r="W10">
            <v>0</v>
          </cell>
          <cell r="X10">
            <v>0</v>
          </cell>
          <cell r="Y10">
            <v>1</v>
          </cell>
          <cell r="Z10">
            <v>1</v>
          </cell>
          <cell r="AA10">
            <v>33</v>
          </cell>
        </row>
        <row r="11">
          <cell r="W11">
            <v>0</v>
          </cell>
          <cell r="X11">
            <v>0</v>
          </cell>
          <cell r="Y11">
            <v>2.8571428571428572</v>
          </cell>
          <cell r="Z11">
            <v>2.8571428571428572</v>
          </cell>
          <cell r="AA11">
            <v>94.285714285714292</v>
          </cell>
        </row>
      </sheetData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ักษะงานอาชืพ ป.1"/>
      <sheetName val="เจตคติที่ดี ป.1"/>
      <sheetName val="สรุป มาตรฐาน 1.1.6 ป.1"/>
      <sheetName val="ทักษะงานอาชืพ ป.2"/>
      <sheetName val="เจตคติที่ดี ป.2"/>
      <sheetName val="สรุป มาตรฐาน 1.1.6 ป.2"/>
      <sheetName val="ทักษะงานอาชืพ ป.3"/>
      <sheetName val="เจตคติที่ดี ป.3"/>
      <sheetName val="สรุป มาตรฐาน 1.1.6 ป.3"/>
      <sheetName val="ทักษะงานอาชืพ ป.4"/>
      <sheetName val="เจตคติที่ดี ป.4"/>
      <sheetName val="สรุป มาตรฐาน 1.1.6 ป.4"/>
      <sheetName val="ทักษะงานอาชืพ ป.5"/>
      <sheetName val="เจตคติที่ดี ป.5"/>
      <sheetName val="สรุป มาตรฐาน 1.1.6 ป.5"/>
      <sheetName val="ทักษะงานอาชืพ ป.6"/>
      <sheetName val="เจตคติที่ดี ป.6"/>
      <sheetName val="สรุป มาตรฐาน 1.1.6 ป.6"/>
      <sheetName val="ทักษะงานอาชืพ ม.1"/>
      <sheetName val="เจตคติที่ดี ม.1"/>
      <sheetName val="สรุป มาตรฐาน 1.1.6 ม.1"/>
      <sheetName val="ทักษะงานอาชืพ ม.2"/>
      <sheetName val="เจตคติที่ดี ม.2"/>
      <sheetName val="สรุป มาตรฐาน 1.1.6 ม.2"/>
      <sheetName val="ทักษะงานอาชืพ ม.3"/>
      <sheetName val="เจตคติที่ดี ม.3"/>
      <sheetName val="สรุป มาตรฐาน 1.1.6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คุณลักษณะอันพึงประสงค์ ป.1"/>
      <sheetName val="คุณลักษณะอันพึงประสงค์ ป.2"/>
      <sheetName val="คุณลักษณะอันพึงประสงค์ ป.3 "/>
      <sheetName val="คุณลักษณะอันพึงประสงค์ ป.4"/>
      <sheetName val="คุณลักษณะอันพึงประสงค์ ป.5"/>
      <sheetName val="คุณลักษณะอันพึงประสงค์ ป.6"/>
      <sheetName val="คุณลักษณะอันพึงประสงค์ ม.1"/>
      <sheetName val="คุณลักษณะอันพึงประสงค์ ม.2"/>
      <sheetName val="คุณลักษณะอันพึงประสงค์ ม.3"/>
      <sheetName val="Sheet2"/>
      <sheetName val="Sheet3"/>
    </sheetNames>
    <sheetDataSet>
      <sheetData sheetId="0">
        <row r="9">
          <cell r="O9" t="str">
            <v>ยอดเยี่ยม</v>
          </cell>
          <cell r="P9" t="str">
            <v>ดีเลิศ</v>
          </cell>
          <cell r="Q9" t="str">
            <v>ดี</v>
          </cell>
          <cell r="R9" t="str">
            <v>ปานกลาง</v>
          </cell>
          <cell r="S9" t="str">
            <v>กำลังพัฒนา</v>
          </cell>
        </row>
        <row r="10">
          <cell r="O10">
            <v>1</v>
          </cell>
          <cell r="P10">
            <v>0</v>
          </cell>
          <cell r="Q10">
            <v>0</v>
          </cell>
          <cell r="R10">
            <v>0</v>
          </cell>
          <cell r="S10">
            <v>35</v>
          </cell>
        </row>
        <row r="11">
          <cell r="O11">
            <v>2.7777777777777777</v>
          </cell>
          <cell r="P11">
            <v>0</v>
          </cell>
          <cell r="Q11">
            <v>0</v>
          </cell>
          <cell r="R11">
            <v>0</v>
          </cell>
          <cell r="S11">
            <v>97.222222222222229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ภูมิใจในท้องถิ่น ป.1"/>
      <sheetName val="เห็นคุณค่าความเป็นไทย ป.1"/>
      <sheetName val="อนุรักษ์วัฒนธรรม ป.1 "/>
      <sheetName val="สรุป มาตรฐาน 1.2.2 ป.1"/>
      <sheetName val="ภูมิใจในท้องถิ่น ป.2"/>
      <sheetName val="เห็นคุณค่าความเป็นไทย ป.2"/>
      <sheetName val="อนุรักษ์วัฒนธรรม ป.2"/>
      <sheetName val="สรุป มาตรฐาน 1.2.2 ป.2"/>
      <sheetName val="ภูมิใจในท้องถิ่น ป.3"/>
      <sheetName val="เห็นคุณค่าความเป็นไทย ป.3"/>
      <sheetName val="อนุรักษ์วัฒนธรรม ป.3"/>
      <sheetName val="สรุป มาตรฐาน 1.2.2 ป.3"/>
      <sheetName val="ภูมิใจในท้องถิ่น ป.4"/>
      <sheetName val="เห็นคุณค่าความเป็นไทย ป.4"/>
      <sheetName val="อนุรักษ์วัฒนธรรม ป.4"/>
      <sheetName val="สรุป มาตรฐาน 1.2.2 ป.4"/>
      <sheetName val="ภูมิใจในท้องถิ่น ป.5"/>
      <sheetName val="เห็นคุณค่าความเป็นไทย ป.5"/>
      <sheetName val="อนุรักษ์วัฒนธรรม ป.5"/>
      <sheetName val="สรุป มาตรฐาน 1.2.2 ป.5"/>
      <sheetName val="ภูมิใจในท้องถิ่น ป.6"/>
      <sheetName val="เห็นคุณค่าความเป็นไทย ป.6"/>
      <sheetName val="อนุรักษ์วัฒนธรรม ป.6"/>
      <sheetName val="สรุป มาตรฐาน 1.2.2 ป.6"/>
      <sheetName val="ภูมิใจในท้องถิ่น ม.1"/>
      <sheetName val="เห็นคุณค่าความเป็นไทย ม.1"/>
      <sheetName val="อนุรักษ์วัฒนธรรม ม.1"/>
      <sheetName val="สรุป มาตรฐาน 1.2.2 ม.1"/>
      <sheetName val="ภูมิใจในท้องถิ่น ม.2"/>
      <sheetName val="เห็นคุณค่าความเป็นไทย ม.2"/>
      <sheetName val="อนุรักษ์วัฒนธรรม ม.2"/>
      <sheetName val="สรุป มาตรฐาน 1.2.2 ม.2"/>
      <sheetName val="ภูมิใจในท้องถิ่น ม.3"/>
      <sheetName val="เห็นคุณค่าความเป็นไทย ม.3"/>
      <sheetName val="อนุรักษ์วัฒนธรรม ม.3"/>
      <sheetName val="สรุป มาตรฐาน 1.2.2 ม.3"/>
    </sheetNames>
    <sheetDataSet>
      <sheetData sheetId="0"/>
      <sheetData sheetId="1"/>
      <sheetData sheetId="2"/>
      <sheetData sheetId="3">
        <row r="9">
          <cell r="M9" t="str">
            <v>ยอดเยี่ยม</v>
          </cell>
          <cell r="N9" t="str">
            <v>ดีเลิศ</v>
          </cell>
          <cell r="O9" t="str">
            <v>ดี</v>
          </cell>
          <cell r="P9" t="str">
            <v>ปานกลาง</v>
          </cell>
          <cell r="Q9" t="str">
            <v>กำลังพัฒนา</v>
          </cell>
        </row>
        <row r="10">
          <cell r="M10">
            <v>0</v>
          </cell>
          <cell r="N10">
            <v>0</v>
          </cell>
          <cell r="O10">
            <v>0</v>
          </cell>
          <cell r="P10">
            <v>1</v>
          </cell>
          <cell r="Q10">
            <v>35</v>
          </cell>
        </row>
        <row r="11">
          <cell r="M11">
            <v>0</v>
          </cell>
          <cell r="N11">
            <v>0</v>
          </cell>
          <cell r="O11">
            <v>0</v>
          </cell>
          <cell r="P11">
            <v>2.7777777777777777</v>
          </cell>
          <cell r="Q11">
            <v>97.222222222222229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นุษยสัมพันธ์ที่ดี ป.1"/>
      <sheetName val="ความแตกต่าง ป.1"/>
      <sheetName val="สรุป มาตรฐาน 1.2.3 ป.1"/>
      <sheetName val="มนุษยสัมพันธ์ที่ดี ป.2"/>
      <sheetName val="ความแตกต่าง ป.2"/>
      <sheetName val="สรุป มาตรฐาน 1.2.3 ป.2"/>
      <sheetName val="มนุษยสัมพันธ์ที่ดี ป.3"/>
      <sheetName val="ความแตกต่าง ป.3"/>
      <sheetName val="สรุป มาตรฐาน 1.2.3 ป.3"/>
      <sheetName val="มนุษยสัมพันธ์ที่ดี ป.4"/>
      <sheetName val="ความแตกต่าง ป.4"/>
      <sheetName val="สรุป มาตรฐาน 1.2.3 ป.4"/>
      <sheetName val="มนุษยสัมพันธ์ที่ดี ป.5"/>
      <sheetName val="ความแตกต่าง ป.5"/>
      <sheetName val="สรุป มาตรฐาน 1.2.3 ป.5"/>
      <sheetName val="มนุษยสัมพันธ์ที่ดี ป.6"/>
      <sheetName val="ความแตกต่าง ป.6"/>
      <sheetName val="สรุป มาตรฐาน 1.2.3.ป.6"/>
      <sheetName val="มนุษยสัมพันธ์ที่ดี ม.1"/>
      <sheetName val="ความแตกต่าง ม.1"/>
      <sheetName val="สรุป มาตรฐาน 1.2.3 ม.1"/>
      <sheetName val="มนุษยสัมพันธ์ที่ดี ม.2"/>
      <sheetName val="ความแตกต่าง ม.2"/>
      <sheetName val="สรุป มาตรฐาน 1.2.3 ม.2"/>
      <sheetName val="มนุษยสัมพันธ์ที่ดี ม.3"/>
      <sheetName val="ความแตกต่าง ม.3"/>
      <sheetName val="สรุป มาตรฐาน 1.2.3 ม.3"/>
    </sheetNames>
    <sheetDataSet>
      <sheetData sheetId="0"/>
      <sheetData sheetId="1"/>
      <sheetData sheetId="2">
        <row r="9">
          <cell r="K9" t="str">
            <v>ยอดเยี่ยม</v>
          </cell>
          <cell r="L9" t="str">
            <v>ดีเลิศ</v>
          </cell>
          <cell r="M9" t="str">
            <v>ดี</v>
          </cell>
          <cell r="N9" t="str">
            <v>ปานกลาง</v>
          </cell>
          <cell r="O9" t="str">
            <v>กำลังพัฒนา</v>
          </cell>
        </row>
        <row r="10">
          <cell r="K10">
            <v>0</v>
          </cell>
          <cell r="L10">
            <v>0</v>
          </cell>
          <cell r="M10">
            <v>0</v>
          </cell>
          <cell r="N10">
            <v>1</v>
          </cell>
          <cell r="O10">
            <v>35</v>
          </cell>
        </row>
        <row r="11">
          <cell r="K11">
            <v>0</v>
          </cell>
          <cell r="L11">
            <v>0</v>
          </cell>
          <cell r="M11">
            <v>0</v>
          </cell>
          <cell r="N11">
            <v>2.7777777777777777</v>
          </cell>
          <cell r="O11">
            <v>97.222222222222229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ุขภาพตนเอง ป.1 "/>
      <sheetName val="อารมณ์จิตใจ  ป.1"/>
      <sheetName val="การถูกล่อลวง ป.1"/>
      <sheetName val="การไม่เพิกเฉย ป.1"/>
      <sheetName val="การอยู่กับผู้อื่น ป.1"/>
      <sheetName val="สรุป มาตรฐาน 1.2.4 ป.1"/>
      <sheetName val="อารมณ์จิตใจ  ป.2"/>
      <sheetName val="การถูกล่อลวง ป.2"/>
      <sheetName val="การไม่เพิกเฉย ป.2)"/>
      <sheetName val="การอยู่กับผู้อื่น ป.2"/>
      <sheetName val="สรุป มาตรฐาน 1.2.4 ป.2"/>
      <sheetName val="สุขภาพตนเอง ป.3"/>
      <sheetName val="อารมณ์จิตใจ  ป.3"/>
      <sheetName val="การถูกล่อลวง ป.3"/>
      <sheetName val="การไม่เพิกเฉย ป.3"/>
      <sheetName val="การอยู่กับผู้อื่น ป.3"/>
      <sheetName val="สรุป มาตรฐาน 1.2.4 ป.3"/>
      <sheetName val="สุขภาพตนเอง ป.4"/>
      <sheetName val="อารมณ์จิตใจ  ป.4"/>
      <sheetName val="การถูกล่อลวง ป.4"/>
      <sheetName val="การไม่เพิกเฉย ป.4"/>
      <sheetName val="การอยู่กับผู้อื่น ป.4"/>
      <sheetName val="สรุป มาตรฐาน 1.2.4 ป.4"/>
      <sheetName val="สุขภาพตนเอง ป.5"/>
      <sheetName val="อารมณ์จิตใจ  ป.5"/>
      <sheetName val="การถูกล่อลวง ป.5"/>
      <sheetName val="การไม่เพิกเฉย ป.5"/>
      <sheetName val="การอยู่กับผู้อื่น ป.5"/>
      <sheetName val="สรุป มาตรฐาน 1.2.4 ป.5"/>
      <sheetName val="สุขภาพตนเอง ป.6"/>
      <sheetName val="อารมณ์จิตใจ  ป.6"/>
      <sheetName val="การถูกล่อลวง ป.6"/>
      <sheetName val="การไม่เพิกเฉย ป.6"/>
      <sheetName val="การอยู่กับผู้อื่น ป.6"/>
      <sheetName val="สรุป มาตรฐาน 1.2.4 ป.6"/>
      <sheetName val="สุขภาพตนเอง ม.1"/>
      <sheetName val="อารมณ์จิตใจ  ม.1"/>
      <sheetName val="การถูกล่อลวง ม.1"/>
      <sheetName val="การไม่เพิกเฉย ม.1"/>
      <sheetName val="การอยู่กับผู้อื่น ม.1"/>
      <sheetName val="สรุป มาตรฐาน 1.2.4 ม.1"/>
      <sheetName val="สุขภาพตนเอง ม.2"/>
      <sheetName val="การถูกล่อลวง ม.2"/>
      <sheetName val="อารมณ์จิตใจ  ม.2"/>
      <sheetName val="การไม่เพิกเฉย ม.2"/>
      <sheetName val="การอยู่กับผู้อื่น ม.2"/>
      <sheetName val="สรุป มาตรฐาน 1.2.4 ม.2"/>
      <sheetName val="สุขภาพตนเอง ม.3"/>
      <sheetName val="การถูกล่อลวง ม.3"/>
      <sheetName val="อารมณ์จิตใจ  ม.3"/>
      <sheetName val="การไม่เพิกเฉย ม.3"/>
      <sheetName val="การอยู่กับผู้อื่น ม.3"/>
      <sheetName val="สรุป มาตรฐาน 1.2.4 ม.3"/>
      <sheetName val="Sheet2"/>
    </sheetNames>
    <sheetDataSet>
      <sheetData sheetId="0"/>
      <sheetData sheetId="1"/>
      <sheetData sheetId="2"/>
      <sheetData sheetId="3"/>
      <sheetData sheetId="4"/>
      <sheetData sheetId="5">
        <row r="9">
          <cell r="Q9" t="str">
            <v>ยอดเยี่ยม</v>
          </cell>
          <cell r="R9" t="str">
            <v>ดีเลิศ</v>
          </cell>
          <cell r="S9" t="str">
            <v>ดี</v>
          </cell>
          <cell r="T9" t="str">
            <v>ปานกลาง</v>
          </cell>
          <cell r="U9" t="str">
            <v>กำลังพัฒนา</v>
          </cell>
        </row>
        <row r="10"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35</v>
          </cell>
        </row>
        <row r="11">
          <cell r="Q11">
            <v>0</v>
          </cell>
          <cell r="R11">
            <v>0</v>
          </cell>
          <cell r="S11">
            <v>0</v>
          </cell>
          <cell r="T11">
            <v>2.7777777777777777</v>
          </cell>
          <cell r="U11">
            <v>97.222222222222229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22" zoomScale="140" zoomScaleNormal="140" workbookViewId="0">
      <selection activeCell="M47" sqref="M47"/>
    </sheetView>
  </sheetViews>
  <sheetFormatPr defaultColWidth="9" defaultRowHeight="16.5" customHeight="1" x14ac:dyDescent="0.2"/>
  <cols>
    <col min="1" max="1" width="4.375" style="9" customWidth="1"/>
    <col min="2" max="2" width="27.375" style="9" customWidth="1"/>
    <col min="3" max="10" width="4.125" style="9" customWidth="1"/>
    <col min="11" max="11" width="5.125" style="9" customWidth="1"/>
    <col min="12" max="12" width="6" style="9" customWidth="1"/>
    <col min="13" max="13" width="5.75" style="11" customWidth="1"/>
    <col min="14" max="16384" width="9" style="9"/>
  </cols>
  <sheetData>
    <row r="1" spans="1:13" ht="21.75" customHeight="1" thickBot="1" x14ac:dyDescent="0.25">
      <c r="A1" s="114" t="s">
        <v>247</v>
      </c>
      <c r="B1" s="114"/>
      <c r="C1" s="114"/>
      <c r="D1" s="114"/>
      <c r="E1" s="114"/>
      <c r="F1" s="114"/>
      <c r="G1" s="114"/>
      <c r="H1" s="30" t="s">
        <v>249</v>
      </c>
      <c r="I1" s="30"/>
      <c r="J1" s="31"/>
      <c r="K1" s="30"/>
      <c r="L1" s="30"/>
      <c r="M1" s="86" t="s">
        <v>252</v>
      </c>
    </row>
    <row r="2" spans="1:13" ht="19.5" customHeight="1" x14ac:dyDescent="0.2">
      <c r="A2" s="115" t="s">
        <v>226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</row>
    <row r="3" spans="1:13" ht="9" customHeight="1" x14ac:dyDescent="0.2"/>
    <row r="4" spans="1:13" ht="19.5" customHeight="1" x14ac:dyDescent="0.2">
      <c r="A4" s="116" t="s">
        <v>8</v>
      </c>
      <c r="B4" s="117" t="s">
        <v>9</v>
      </c>
      <c r="C4" s="118" t="s">
        <v>10</v>
      </c>
      <c r="D4" s="118"/>
      <c r="E4" s="118"/>
      <c r="F4" s="118"/>
      <c r="G4" s="118"/>
      <c r="H4" s="118"/>
      <c r="I4" s="118"/>
      <c r="J4" s="118"/>
      <c r="K4" s="118" t="s">
        <v>11</v>
      </c>
      <c r="L4" s="118"/>
      <c r="M4" s="118"/>
    </row>
    <row r="5" spans="1:13" ht="19.5" customHeight="1" x14ac:dyDescent="0.2">
      <c r="A5" s="116"/>
      <c r="B5" s="117"/>
      <c r="C5" s="95" t="s">
        <v>30</v>
      </c>
      <c r="D5" s="95" t="s">
        <v>31</v>
      </c>
      <c r="E5" s="95" t="s">
        <v>32</v>
      </c>
      <c r="F5" s="95" t="s">
        <v>33</v>
      </c>
      <c r="G5" s="95" t="s">
        <v>34</v>
      </c>
      <c r="H5" s="95" t="s">
        <v>35</v>
      </c>
      <c r="I5" s="95" t="s">
        <v>36</v>
      </c>
      <c r="J5" s="95" t="s">
        <v>37</v>
      </c>
      <c r="K5" s="95" t="s">
        <v>12</v>
      </c>
      <c r="L5" s="95" t="s">
        <v>13</v>
      </c>
      <c r="M5" s="95" t="s">
        <v>14</v>
      </c>
    </row>
    <row r="6" spans="1:13" ht="19.5" customHeight="1" x14ac:dyDescent="0.2">
      <c r="A6" s="12">
        <v>1</v>
      </c>
      <c r="B6" s="7" t="s">
        <v>256</v>
      </c>
      <c r="C6" s="96"/>
      <c r="D6" s="96"/>
      <c r="E6" s="96"/>
      <c r="F6" s="96"/>
      <c r="G6" s="96"/>
      <c r="H6" s="96"/>
      <c r="I6" s="96"/>
      <c r="J6" s="96"/>
      <c r="K6" s="97" t="str">
        <f>IF(C6,AVERAGE(C6:J6)," ")</f>
        <v xml:space="preserve"> </v>
      </c>
      <c r="L6" s="98" t="str">
        <f>IF(C6,IF(K6&gt;1,"ผ่าน",IF(K6=0,"ไม่ผ่าน")),"")</f>
        <v/>
      </c>
      <c r="M6" s="99" t="str">
        <f>IF(C6,IF(K6&gt;2,"ดีเยี่ยม",IF(K6&gt;1,"ดี",IF(K6&gt;0,"ผ่าน",IF(K6=0,"ไม่ผ่าน")))),"")</f>
        <v/>
      </c>
    </row>
    <row r="7" spans="1:13" ht="19.5" customHeight="1" x14ac:dyDescent="0.2">
      <c r="A7" s="12">
        <v>2</v>
      </c>
      <c r="B7" s="7" t="s">
        <v>257</v>
      </c>
      <c r="C7" s="96"/>
      <c r="D7" s="96"/>
      <c r="E7" s="96"/>
      <c r="F7" s="96"/>
      <c r="G7" s="96"/>
      <c r="H7" s="96"/>
      <c r="I7" s="96"/>
      <c r="J7" s="96"/>
      <c r="K7" s="97" t="str">
        <f>IF(C7,AVERAGE(C7:J7)," ")</f>
        <v xml:space="preserve"> </v>
      </c>
      <c r="L7" s="98" t="str">
        <f t="shared" ref="L7:L45" si="0">IF(C7,IF(K7&gt;1,"ผ่าน",IF(K7=0,"ไม่ผ่าน")),"")</f>
        <v/>
      </c>
      <c r="M7" s="99" t="str">
        <f t="shared" ref="M7:M45" si="1">IF(C7,IF(K7&gt;2,"ดีเยี่ยม",IF(K7&gt;1,"ดี",IF(K7&gt;0,"ผ่าน",IF(K7=0,"ไม่ผ่าน")))),"")</f>
        <v/>
      </c>
    </row>
    <row r="8" spans="1:13" ht="19.5" customHeight="1" x14ac:dyDescent="0.2">
      <c r="A8" s="12">
        <v>3</v>
      </c>
      <c r="B8" s="7" t="s">
        <v>258</v>
      </c>
      <c r="C8" s="96"/>
      <c r="D8" s="96"/>
      <c r="E8" s="96"/>
      <c r="F8" s="96"/>
      <c r="G8" s="96"/>
      <c r="H8" s="96"/>
      <c r="I8" s="96"/>
      <c r="J8" s="96"/>
      <c r="K8" s="97" t="str">
        <f t="shared" ref="K8:K45" si="2">IF(C8,AVERAGE(C8:J8)," ")</f>
        <v xml:space="preserve"> </v>
      </c>
      <c r="L8" s="98" t="str">
        <f t="shared" si="0"/>
        <v/>
      </c>
      <c r="M8" s="99" t="str">
        <f t="shared" si="1"/>
        <v/>
      </c>
    </row>
    <row r="9" spans="1:13" ht="19.5" customHeight="1" x14ac:dyDescent="0.2">
      <c r="A9" s="12">
        <v>4</v>
      </c>
      <c r="B9" s="7" t="s">
        <v>259</v>
      </c>
      <c r="C9" s="96"/>
      <c r="D9" s="96"/>
      <c r="E9" s="96"/>
      <c r="F9" s="96"/>
      <c r="G9" s="96"/>
      <c r="H9" s="96"/>
      <c r="I9" s="96"/>
      <c r="J9" s="96"/>
      <c r="K9" s="97" t="str">
        <f t="shared" si="2"/>
        <v xml:space="preserve"> </v>
      </c>
      <c r="L9" s="98" t="str">
        <f t="shared" si="0"/>
        <v/>
      </c>
      <c r="M9" s="99" t="str">
        <f t="shared" si="1"/>
        <v/>
      </c>
    </row>
    <row r="10" spans="1:13" ht="19.5" customHeight="1" x14ac:dyDescent="0.2">
      <c r="A10" s="12">
        <v>5</v>
      </c>
      <c r="B10" s="7" t="s">
        <v>260</v>
      </c>
      <c r="C10" s="96"/>
      <c r="D10" s="96"/>
      <c r="E10" s="96"/>
      <c r="F10" s="96"/>
      <c r="G10" s="96"/>
      <c r="H10" s="96"/>
      <c r="I10" s="96"/>
      <c r="J10" s="96"/>
      <c r="K10" s="97" t="str">
        <f t="shared" si="2"/>
        <v xml:space="preserve"> </v>
      </c>
      <c r="L10" s="98" t="str">
        <f t="shared" si="0"/>
        <v/>
      </c>
      <c r="M10" s="99" t="str">
        <f t="shared" si="1"/>
        <v/>
      </c>
    </row>
    <row r="11" spans="1:13" ht="19.5" customHeight="1" x14ac:dyDescent="0.2">
      <c r="A11" s="12">
        <v>6</v>
      </c>
      <c r="B11" s="7" t="s">
        <v>261</v>
      </c>
      <c r="C11" s="96"/>
      <c r="D11" s="96"/>
      <c r="E11" s="96"/>
      <c r="F11" s="96"/>
      <c r="G11" s="96"/>
      <c r="H11" s="96"/>
      <c r="I11" s="96"/>
      <c r="J11" s="96"/>
      <c r="K11" s="97" t="str">
        <f t="shared" si="2"/>
        <v xml:space="preserve"> </v>
      </c>
      <c r="L11" s="98" t="str">
        <f t="shared" si="0"/>
        <v/>
      </c>
      <c r="M11" s="99" t="str">
        <f t="shared" si="1"/>
        <v/>
      </c>
    </row>
    <row r="12" spans="1:13" ht="19.5" customHeight="1" x14ac:dyDescent="0.2">
      <c r="A12" s="12">
        <v>7</v>
      </c>
      <c r="B12" s="7" t="s">
        <v>262</v>
      </c>
      <c r="C12" s="96"/>
      <c r="D12" s="96"/>
      <c r="E12" s="96"/>
      <c r="F12" s="96"/>
      <c r="G12" s="96"/>
      <c r="H12" s="96"/>
      <c r="I12" s="96"/>
      <c r="J12" s="96"/>
      <c r="K12" s="97" t="str">
        <f t="shared" si="2"/>
        <v xml:space="preserve"> </v>
      </c>
      <c r="L12" s="98" t="str">
        <f t="shared" si="0"/>
        <v/>
      </c>
      <c r="M12" s="99" t="str">
        <f t="shared" si="1"/>
        <v/>
      </c>
    </row>
    <row r="13" spans="1:13" ht="19.5" customHeight="1" x14ac:dyDescent="0.2">
      <c r="A13" s="12">
        <v>8</v>
      </c>
      <c r="B13" s="7" t="s">
        <v>263</v>
      </c>
      <c r="C13" s="96"/>
      <c r="D13" s="96"/>
      <c r="E13" s="96"/>
      <c r="F13" s="96"/>
      <c r="G13" s="96"/>
      <c r="H13" s="96"/>
      <c r="I13" s="96"/>
      <c r="J13" s="96"/>
      <c r="K13" s="97" t="str">
        <f t="shared" si="2"/>
        <v xml:space="preserve"> </v>
      </c>
      <c r="L13" s="98" t="str">
        <f t="shared" si="0"/>
        <v/>
      </c>
      <c r="M13" s="99" t="str">
        <f t="shared" si="1"/>
        <v/>
      </c>
    </row>
    <row r="14" spans="1:13" ht="19.5" customHeight="1" x14ac:dyDescent="0.2">
      <c r="A14" s="12">
        <v>9</v>
      </c>
      <c r="B14" s="7" t="s">
        <v>264</v>
      </c>
      <c r="C14" s="96"/>
      <c r="D14" s="96"/>
      <c r="E14" s="96"/>
      <c r="F14" s="96"/>
      <c r="G14" s="96"/>
      <c r="H14" s="96"/>
      <c r="I14" s="96"/>
      <c r="J14" s="96"/>
      <c r="K14" s="97" t="str">
        <f t="shared" si="2"/>
        <v xml:space="preserve"> </v>
      </c>
      <c r="L14" s="98" t="str">
        <f t="shared" si="0"/>
        <v/>
      </c>
      <c r="M14" s="99" t="str">
        <f t="shared" si="1"/>
        <v/>
      </c>
    </row>
    <row r="15" spans="1:13" ht="19.5" customHeight="1" x14ac:dyDescent="0.2">
      <c r="A15" s="12">
        <v>10</v>
      </c>
      <c r="B15" s="7" t="s">
        <v>265</v>
      </c>
      <c r="C15" s="96"/>
      <c r="D15" s="96"/>
      <c r="E15" s="96"/>
      <c r="F15" s="96"/>
      <c r="G15" s="96"/>
      <c r="H15" s="96"/>
      <c r="I15" s="96"/>
      <c r="J15" s="96"/>
      <c r="K15" s="97" t="str">
        <f t="shared" si="2"/>
        <v xml:space="preserve"> </v>
      </c>
      <c r="L15" s="98" t="str">
        <f t="shared" si="0"/>
        <v/>
      </c>
      <c r="M15" s="99" t="str">
        <f t="shared" si="1"/>
        <v/>
      </c>
    </row>
    <row r="16" spans="1:13" ht="19.5" customHeight="1" x14ac:dyDescent="0.2">
      <c r="A16" s="12">
        <v>11</v>
      </c>
      <c r="B16" s="7" t="s">
        <v>266</v>
      </c>
      <c r="C16" s="96"/>
      <c r="D16" s="96"/>
      <c r="E16" s="96"/>
      <c r="F16" s="96"/>
      <c r="G16" s="96"/>
      <c r="H16" s="96"/>
      <c r="I16" s="96"/>
      <c r="J16" s="96"/>
      <c r="K16" s="97" t="str">
        <f t="shared" si="2"/>
        <v xml:space="preserve"> </v>
      </c>
      <c r="L16" s="98" t="str">
        <f t="shared" si="0"/>
        <v/>
      </c>
      <c r="M16" s="99" t="str">
        <f t="shared" si="1"/>
        <v/>
      </c>
    </row>
    <row r="17" spans="1:13" ht="19.5" customHeight="1" x14ac:dyDescent="0.2">
      <c r="A17" s="12">
        <v>12</v>
      </c>
      <c r="B17" s="7" t="s">
        <v>267</v>
      </c>
      <c r="C17" s="96"/>
      <c r="D17" s="96"/>
      <c r="E17" s="96"/>
      <c r="F17" s="96"/>
      <c r="G17" s="96"/>
      <c r="H17" s="96"/>
      <c r="I17" s="96"/>
      <c r="J17" s="96"/>
      <c r="K17" s="97" t="str">
        <f t="shared" si="2"/>
        <v xml:space="preserve"> </v>
      </c>
      <c r="L17" s="98" t="str">
        <f t="shared" si="0"/>
        <v/>
      </c>
      <c r="M17" s="99" t="str">
        <f t="shared" si="1"/>
        <v/>
      </c>
    </row>
    <row r="18" spans="1:13" ht="19.5" customHeight="1" x14ac:dyDescent="0.2">
      <c r="A18" s="12">
        <v>13</v>
      </c>
      <c r="B18" s="7" t="s">
        <v>268</v>
      </c>
      <c r="C18" s="96"/>
      <c r="D18" s="96"/>
      <c r="E18" s="96"/>
      <c r="F18" s="96"/>
      <c r="G18" s="96"/>
      <c r="H18" s="96"/>
      <c r="I18" s="96"/>
      <c r="J18" s="96"/>
      <c r="K18" s="97" t="str">
        <f t="shared" si="2"/>
        <v xml:space="preserve"> </v>
      </c>
      <c r="L18" s="98" t="str">
        <f t="shared" si="0"/>
        <v/>
      </c>
      <c r="M18" s="99" t="str">
        <f t="shared" si="1"/>
        <v/>
      </c>
    </row>
    <row r="19" spans="1:13" ht="19.5" customHeight="1" x14ac:dyDescent="0.2">
      <c r="A19" s="12">
        <v>14</v>
      </c>
      <c r="B19" s="7" t="s">
        <v>269</v>
      </c>
      <c r="C19" s="96"/>
      <c r="D19" s="96"/>
      <c r="E19" s="96"/>
      <c r="F19" s="96"/>
      <c r="G19" s="96"/>
      <c r="H19" s="96"/>
      <c r="I19" s="96"/>
      <c r="J19" s="96"/>
      <c r="K19" s="97" t="str">
        <f t="shared" si="2"/>
        <v xml:space="preserve"> </v>
      </c>
      <c r="L19" s="98" t="str">
        <f t="shared" si="0"/>
        <v/>
      </c>
      <c r="M19" s="99" t="str">
        <f t="shared" si="1"/>
        <v/>
      </c>
    </row>
    <row r="20" spans="1:13" ht="19.5" customHeight="1" x14ac:dyDescent="0.2">
      <c r="A20" s="12">
        <v>15</v>
      </c>
      <c r="B20" s="7" t="s">
        <v>270</v>
      </c>
      <c r="C20" s="96"/>
      <c r="D20" s="96"/>
      <c r="E20" s="96"/>
      <c r="F20" s="96"/>
      <c r="G20" s="96"/>
      <c r="H20" s="96"/>
      <c r="I20" s="96"/>
      <c r="J20" s="96"/>
      <c r="K20" s="97" t="str">
        <f t="shared" si="2"/>
        <v xml:space="preserve"> </v>
      </c>
      <c r="L20" s="98" t="str">
        <f t="shared" si="0"/>
        <v/>
      </c>
      <c r="M20" s="99" t="str">
        <f t="shared" si="1"/>
        <v/>
      </c>
    </row>
    <row r="21" spans="1:13" ht="19.5" customHeight="1" x14ac:dyDescent="0.2">
      <c r="A21" s="12">
        <v>16</v>
      </c>
      <c r="B21" s="7" t="s">
        <v>271</v>
      </c>
      <c r="C21" s="96"/>
      <c r="D21" s="96"/>
      <c r="E21" s="96"/>
      <c r="F21" s="96"/>
      <c r="G21" s="96"/>
      <c r="H21" s="96"/>
      <c r="I21" s="96"/>
      <c r="J21" s="96"/>
      <c r="K21" s="97" t="str">
        <f t="shared" si="2"/>
        <v xml:space="preserve"> </v>
      </c>
      <c r="L21" s="98" t="str">
        <f t="shared" si="0"/>
        <v/>
      </c>
      <c r="M21" s="99" t="str">
        <f t="shared" si="1"/>
        <v/>
      </c>
    </row>
    <row r="22" spans="1:13" ht="19.5" customHeight="1" x14ac:dyDescent="0.2">
      <c r="A22" s="12">
        <v>17</v>
      </c>
      <c r="B22" s="7" t="s">
        <v>272</v>
      </c>
      <c r="C22" s="96"/>
      <c r="D22" s="96"/>
      <c r="E22" s="96"/>
      <c r="F22" s="96"/>
      <c r="G22" s="96"/>
      <c r="H22" s="96"/>
      <c r="I22" s="96"/>
      <c r="J22" s="96"/>
      <c r="K22" s="97" t="str">
        <f t="shared" si="2"/>
        <v xml:space="preserve"> </v>
      </c>
      <c r="L22" s="98" t="str">
        <f t="shared" si="0"/>
        <v/>
      </c>
      <c r="M22" s="99" t="str">
        <f t="shared" si="1"/>
        <v/>
      </c>
    </row>
    <row r="23" spans="1:13" ht="19.5" customHeight="1" x14ac:dyDescent="0.2">
      <c r="A23" s="12">
        <v>18</v>
      </c>
      <c r="B23" s="7" t="s">
        <v>273</v>
      </c>
      <c r="C23" s="96"/>
      <c r="D23" s="96"/>
      <c r="E23" s="96"/>
      <c r="F23" s="96"/>
      <c r="G23" s="96"/>
      <c r="H23" s="96"/>
      <c r="I23" s="96"/>
      <c r="J23" s="96"/>
      <c r="K23" s="97" t="str">
        <f t="shared" si="2"/>
        <v xml:space="preserve"> </v>
      </c>
      <c r="L23" s="98" t="str">
        <f t="shared" si="0"/>
        <v/>
      </c>
      <c r="M23" s="99" t="str">
        <f t="shared" si="1"/>
        <v/>
      </c>
    </row>
    <row r="24" spans="1:13" ht="19.5" customHeight="1" x14ac:dyDescent="0.2">
      <c r="A24" s="12">
        <v>19</v>
      </c>
      <c r="B24" s="7" t="s">
        <v>274</v>
      </c>
      <c r="C24" s="96"/>
      <c r="D24" s="96"/>
      <c r="E24" s="96"/>
      <c r="F24" s="96"/>
      <c r="G24" s="96"/>
      <c r="H24" s="96"/>
      <c r="I24" s="96"/>
      <c r="J24" s="96"/>
      <c r="K24" s="97" t="str">
        <f t="shared" si="2"/>
        <v xml:space="preserve"> </v>
      </c>
      <c r="L24" s="98" t="str">
        <f t="shared" si="0"/>
        <v/>
      </c>
      <c r="M24" s="99" t="str">
        <f t="shared" si="1"/>
        <v/>
      </c>
    </row>
    <row r="25" spans="1:13" ht="19.5" customHeight="1" x14ac:dyDescent="0.2">
      <c r="A25" s="12">
        <v>20</v>
      </c>
      <c r="B25" s="7" t="s">
        <v>275</v>
      </c>
      <c r="C25" s="96"/>
      <c r="D25" s="96"/>
      <c r="E25" s="96"/>
      <c r="F25" s="96"/>
      <c r="G25" s="96"/>
      <c r="H25" s="96"/>
      <c r="I25" s="96"/>
      <c r="J25" s="96"/>
      <c r="K25" s="97" t="str">
        <f t="shared" si="2"/>
        <v xml:space="preserve"> </v>
      </c>
      <c r="L25" s="98" t="str">
        <f t="shared" si="0"/>
        <v/>
      </c>
      <c r="M25" s="99" t="str">
        <f t="shared" si="1"/>
        <v/>
      </c>
    </row>
    <row r="26" spans="1:13" ht="19.5" customHeight="1" x14ac:dyDescent="0.2">
      <c r="A26" s="12">
        <v>21</v>
      </c>
      <c r="B26" s="7" t="s">
        <v>276</v>
      </c>
      <c r="C26" s="96"/>
      <c r="D26" s="96"/>
      <c r="E26" s="96"/>
      <c r="F26" s="96"/>
      <c r="G26" s="96"/>
      <c r="H26" s="96"/>
      <c r="I26" s="96"/>
      <c r="J26" s="96"/>
      <c r="K26" s="97" t="str">
        <f t="shared" si="2"/>
        <v xml:space="preserve"> </v>
      </c>
      <c r="L26" s="98" t="str">
        <f t="shared" si="0"/>
        <v/>
      </c>
      <c r="M26" s="99" t="str">
        <f t="shared" si="1"/>
        <v/>
      </c>
    </row>
    <row r="27" spans="1:13" ht="19.5" customHeight="1" x14ac:dyDescent="0.2">
      <c r="A27" s="12">
        <v>22</v>
      </c>
      <c r="B27" s="7" t="s">
        <v>277</v>
      </c>
      <c r="C27" s="96"/>
      <c r="D27" s="96"/>
      <c r="E27" s="96"/>
      <c r="F27" s="96"/>
      <c r="G27" s="96"/>
      <c r="H27" s="96"/>
      <c r="I27" s="96"/>
      <c r="J27" s="96"/>
      <c r="K27" s="97" t="str">
        <f t="shared" si="2"/>
        <v xml:space="preserve"> </v>
      </c>
      <c r="L27" s="98" t="str">
        <f t="shared" si="0"/>
        <v/>
      </c>
      <c r="M27" s="99" t="str">
        <f t="shared" si="1"/>
        <v/>
      </c>
    </row>
    <row r="28" spans="1:13" ht="19.5" customHeight="1" x14ac:dyDescent="0.2">
      <c r="A28" s="12">
        <v>23</v>
      </c>
      <c r="B28" s="7" t="s">
        <v>278</v>
      </c>
      <c r="C28" s="96"/>
      <c r="D28" s="96"/>
      <c r="E28" s="96"/>
      <c r="F28" s="96"/>
      <c r="G28" s="96"/>
      <c r="H28" s="96"/>
      <c r="I28" s="96"/>
      <c r="J28" s="96"/>
      <c r="K28" s="97" t="str">
        <f t="shared" si="2"/>
        <v xml:space="preserve"> </v>
      </c>
      <c r="L28" s="98" t="str">
        <f t="shared" si="0"/>
        <v/>
      </c>
      <c r="M28" s="99" t="str">
        <f t="shared" si="1"/>
        <v/>
      </c>
    </row>
    <row r="29" spans="1:13" ht="19.5" customHeight="1" x14ac:dyDescent="0.2">
      <c r="A29" s="12">
        <v>24</v>
      </c>
      <c r="B29" s="7" t="s">
        <v>279</v>
      </c>
      <c r="C29" s="96"/>
      <c r="D29" s="96"/>
      <c r="E29" s="96"/>
      <c r="F29" s="96"/>
      <c r="G29" s="96"/>
      <c r="H29" s="96"/>
      <c r="I29" s="96"/>
      <c r="J29" s="96"/>
      <c r="K29" s="97" t="str">
        <f t="shared" si="2"/>
        <v xml:space="preserve"> </v>
      </c>
      <c r="L29" s="98" t="str">
        <f t="shared" si="0"/>
        <v/>
      </c>
      <c r="M29" s="99" t="str">
        <f t="shared" si="1"/>
        <v/>
      </c>
    </row>
    <row r="30" spans="1:13" ht="19.5" customHeight="1" x14ac:dyDescent="0.2">
      <c r="A30" s="12">
        <v>25</v>
      </c>
      <c r="B30" s="7" t="s">
        <v>280</v>
      </c>
      <c r="C30" s="96"/>
      <c r="D30" s="96"/>
      <c r="E30" s="96"/>
      <c r="F30" s="96"/>
      <c r="G30" s="96"/>
      <c r="H30" s="96"/>
      <c r="I30" s="96"/>
      <c r="J30" s="96"/>
      <c r="K30" s="97" t="str">
        <f t="shared" si="2"/>
        <v xml:space="preserve"> </v>
      </c>
      <c r="L30" s="98" t="str">
        <f t="shared" si="0"/>
        <v/>
      </c>
      <c r="M30" s="99" t="str">
        <f t="shared" si="1"/>
        <v/>
      </c>
    </row>
    <row r="31" spans="1:13" ht="19.5" customHeight="1" x14ac:dyDescent="0.2">
      <c r="A31" s="12">
        <v>26</v>
      </c>
      <c r="B31" s="7" t="s">
        <v>281</v>
      </c>
      <c r="C31" s="96"/>
      <c r="D31" s="96"/>
      <c r="E31" s="96"/>
      <c r="F31" s="96"/>
      <c r="G31" s="96"/>
      <c r="H31" s="96"/>
      <c r="I31" s="96"/>
      <c r="J31" s="96"/>
      <c r="K31" s="97" t="str">
        <f t="shared" si="2"/>
        <v xml:space="preserve"> </v>
      </c>
      <c r="L31" s="98" t="str">
        <f t="shared" si="0"/>
        <v/>
      </c>
      <c r="M31" s="99" t="str">
        <f t="shared" si="1"/>
        <v/>
      </c>
    </row>
    <row r="32" spans="1:13" ht="19.5" customHeight="1" x14ac:dyDescent="0.2">
      <c r="A32" s="12">
        <v>27</v>
      </c>
      <c r="B32" s="7" t="s">
        <v>282</v>
      </c>
      <c r="C32" s="96"/>
      <c r="D32" s="96"/>
      <c r="E32" s="96"/>
      <c r="F32" s="96"/>
      <c r="G32" s="96"/>
      <c r="H32" s="96"/>
      <c r="I32" s="96"/>
      <c r="J32" s="96"/>
      <c r="K32" s="97" t="str">
        <f t="shared" si="2"/>
        <v xml:space="preserve"> </v>
      </c>
      <c r="L32" s="98" t="str">
        <f t="shared" si="0"/>
        <v/>
      </c>
      <c r="M32" s="99" t="str">
        <f t="shared" si="1"/>
        <v/>
      </c>
    </row>
    <row r="33" spans="1:13" ht="19.5" customHeight="1" x14ac:dyDescent="0.55000000000000004">
      <c r="A33" s="12">
        <v>28</v>
      </c>
      <c r="B33" s="108"/>
      <c r="C33" s="96"/>
      <c r="D33" s="96"/>
      <c r="E33" s="96"/>
      <c r="F33" s="96"/>
      <c r="G33" s="96"/>
      <c r="H33" s="96"/>
      <c r="I33" s="96"/>
      <c r="J33" s="96"/>
      <c r="K33" s="97" t="str">
        <f t="shared" si="2"/>
        <v xml:space="preserve"> </v>
      </c>
      <c r="L33" s="98" t="str">
        <f t="shared" si="0"/>
        <v/>
      </c>
      <c r="M33" s="99" t="str">
        <f t="shared" si="1"/>
        <v/>
      </c>
    </row>
    <row r="34" spans="1:13" ht="19.5" customHeight="1" x14ac:dyDescent="0.55000000000000004">
      <c r="A34" s="12">
        <v>29</v>
      </c>
      <c r="B34" s="108"/>
      <c r="C34" s="96"/>
      <c r="D34" s="96"/>
      <c r="E34" s="96"/>
      <c r="F34" s="96"/>
      <c r="G34" s="96"/>
      <c r="H34" s="96"/>
      <c r="I34" s="96"/>
      <c r="J34" s="96"/>
      <c r="K34" s="97" t="str">
        <f t="shared" si="2"/>
        <v xml:space="preserve"> </v>
      </c>
      <c r="L34" s="98" t="str">
        <f t="shared" si="0"/>
        <v/>
      </c>
      <c r="M34" s="99" t="str">
        <f t="shared" si="1"/>
        <v/>
      </c>
    </row>
    <row r="35" spans="1:13" ht="19.5" customHeight="1" x14ac:dyDescent="0.55000000000000004">
      <c r="A35" s="12">
        <v>30</v>
      </c>
      <c r="B35" s="108"/>
      <c r="C35" s="96"/>
      <c r="D35" s="96"/>
      <c r="E35" s="96"/>
      <c r="F35" s="96"/>
      <c r="G35" s="96"/>
      <c r="H35" s="96"/>
      <c r="I35" s="96"/>
      <c r="J35" s="96"/>
      <c r="K35" s="97" t="str">
        <f t="shared" si="2"/>
        <v xml:space="preserve"> </v>
      </c>
      <c r="L35" s="98" t="str">
        <f t="shared" si="0"/>
        <v/>
      </c>
      <c r="M35" s="99" t="str">
        <f t="shared" si="1"/>
        <v/>
      </c>
    </row>
    <row r="36" spans="1:13" ht="19.5" customHeight="1" x14ac:dyDescent="0.55000000000000004">
      <c r="A36" s="12">
        <v>31</v>
      </c>
      <c r="B36" s="108"/>
      <c r="C36" s="96"/>
      <c r="D36" s="96"/>
      <c r="E36" s="96"/>
      <c r="F36" s="96"/>
      <c r="G36" s="96"/>
      <c r="H36" s="96"/>
      <c r="I36" s="96"/>
      <c r="J36" s="96"/>
      <c r="K36" s="97" t="str">
        <f t="shared" si="2"/>
        <v xml:space="preserve"> </v>
      </c>
      <c r="L36" s="98" t="str">
        <f t="shared" si="0"/>
        <v/>
      </c>
      <c r="M36" s="99" t="str">
        <f t="shared" si="1"/>
        <v/>
      </c>
    </row>
    <row r="37" spans="1:13" ht="19.5" customHeight="1" x14ac:dyDescent="0.2">
      <c r="A37" s="12">
        <v>32</v>
      </c>
      <c r="B37" s="107"/>
      <c r="C37" s="96"/>
      <c r="D37" s="96"/>
      <c r="E37" s="96"/>
      <c r="F37" s="96"/>
      <c r="G37" s="96"/>
      <c r="H37" s="96"/>
      <c r="I37" s="96"/>
      <c r="J37" s="96"/>
      <c r="K37" s="97" t="str">
        <f t="shared" si="2"/>
        <v xml:space="preserve"> </v>
      </c>
      <c r="L37" s="98" t="str">
        <f t="shared" si="0"/>
        <v/>
      </c>
      <c r="M37" s="99" t="str">
        <f t="shared" si="1"/>
        <v/>
      </c>
    </row>
    <row r="38" spans="1:13" ht="19.5" customHeight="1" x14ac:dyDescent="0.55000000000000004">
      <c r="A38" s="12">
        <v>33</v>
      </c>
      <c r="B38" s="105"/>
      <c r="C38" s="96"/>
      <c r="D38" s="96"/>
      <c r="E38" s="96"/>
      <c r="F38" s="96"/>
      <c r="G38" s="96"/>
      <c r="H38" s="96"/>
      <c r="I38" s="96"/>
      <c r="J38" s="96"/>
      <c r="K38" s="97" t="str">
        <f t="shared" si="2"/>
        <v xml:space="preserve"> </v>
      </c>
      <c r="L38" s="98" t="str">
        <f t="shared" si="0"/>
        <v/>
      </c>
      <c r="M38" s="99" t="str">
        <f t="shared" si="1"/>
        <v/>
      </c>
    </row>
    <row r="39" spans="1:13" ht="19.5" customHeight="1" x14ac:dyDescent="0.55000000000000004">
      <c r="A39" s="12">
        <v>34</v>
      </c>
      <c r="B39" s="105"/>
      <c r="C39" s="96"/>
      <c r="D39" s="96"/>
      <c r="E39" s="96"/>
      <c r="F39" s="96"/>
      <c r="G39" s="96"/>
      <c r="H39" s="96"/>
      <c r="I39" s="96"/>
      <c r="J39" s="96"/>
      <c r="K39" s="97" t="str">
        <f t="shared" si="2"/>
        <v xml:space="preserve"> </v>
      </c>
      <c r="L39" s="98" t="str">
        <f t="shared" si="0"/>
        <v/>
      </c>
      <c r="M39" s="99" t="str">
        <f t="shared" si="1"/>
        <v/>
      </c>
    </row>
    <row r="40" spans="1:13" ht="19.5" customHeight="1" x14ac:dyDescent="0.55000000000000004">
      <c r="A40" s="12">
        <v>35</v>
      </c>
      <c r="B40" s="105"/>
      <c r="C40" s="96"/>
      <c r="D40" s="96"/>
      <c r="E40" s="96"/>
      <c r="F40" s="96"/>
      <c r="G40" s="96"/>
      <c r="H40" s="96"/>
      <c r="I40" s="96"/>
      <c r="J40" s="96"/>
      <c r="K40" s="97" t="str">
        <f t="shared" si="2"/>
        <v xml:space="preserve"> </v>
      </c>
      <c r="L40" s="98" t="str">
        <f t="shared" si="0"/>
        <v/>
      </c>
      <c r="M40" s="99" t="str">
        <f t="shared" si="1"/>
        <v/>
      </c>
    </row>
    <row r="41" spans="1:13" ht="19.5" customHeight="1" x14ac:dyDescent="0.55000000000000004">
      <c r="A41" s="12">
        <v>36</v>
      </c>
      <c r="B41" s="105"/>
      <c r="C41" s="96"/>
      <c r="D41" s="96"/>
      <c r="E41" s="96"/>
      <c r="F41" s="96"/>
      <c r="G41" s="96"/>
      <c r="H41" s="96"/>
      <c r="I41" s="96"/>
      <c r="J41" s="96"/>
      <c r="K41" s="97" t="str">
        <f t="shared" si="2"/>
        <v xml:space="preserve"> </v>
      </c>
      <c r="L41" s="98" t="str">
        <f t="shared" si="0"/>
        <v/>
      </c>
      <c r="M41" s="99" t="str">
        <f t="shared" si="1"/>
        <v/>
      </c>
    </row>
    <row r="42" spans="1:13" ht="19.5" customHeight="1" x14ac:dyDescent="0.55000000000000004">
      <c r="A42" s="12">
        <v>37</v>
      </c>
      <c r="B42" s="105"/>
      <c r="C42" s="96"/>
      <c r="D42" s="96"/>
      <c r="E42" s="96"/>
      <c r="F42" s="96"/>
      <c r="G42" s="96"/>
      <c r="H42" s="96"/>
      <c r="I42" s="96"/>
      <c r="J42" s="96"/>
      <c r="K42" s="97" t="str">
        <f t="shared" si="2"/>
        <v xml:space="preserve"> </v>
      </c>
      <c r="L42" s="98" t="str">
        <f t="shared" si="0"/>
        <v/>
      </c>
      <c r="M42" s="99" t="str">
        <f t="shared" si="1"/>
        <v/>
      </c>
    </row>
    <row r="43" spans="1:13" ht="19.5" customHeight="1" x14ac:dyDescent="0.55000000000000004">
      <c r="A43" s="12">
        <v>38</v>
      </c>
      <c r="B43" s="105"/>
      <c r="C43" s="96"/>
      <c r="D43" s="96"/>
      <c r="E43" s="96"/>
      <c r="F43" s="96"/>
      <c r="G43" s="96"/>
      <c r="H43" s="96"/>
      <c r="I43" s="96"/>
      <c r="J43" s="96"/>
      <c r="K43" s="97" t="str">
        <f t="shared" si="2"/>
        <v xml:space="preserve"> </v>
      </c>
      <c r="L43" s="98" t="str">
        <f t="shared" si="0"/>
        <v/>
      </c>
      <c r="M43" s="99" t="str">
        <f t="shared" si="1"/>
        <v/>
      </c>
    </row>
    <row r="44" spans="1:13" ht="19.5" customHeight="1" x14ac:dyDescent="0.55000000000000004">
      <c r="A44" s="12">
        <v>39</v>
      </c>
      <c r="B44" s="105"/>
      <c r="C44" s="96"/>
      <c r="D44" s="96"/>
      <c r="E44" s="96"/>
      <c r="F44" s="96"/>
      <c r="G44" s="96"/>
      <c r="H44" s="96"/>
      <c r="I44" s="96"/>
      <c r="J44" s="96"/>
      <c r="K44" s="97" t="str">
        <f t="shared" si="2"/>
        <v xml:space="preserve"> </v>
      </c>
      <c r="L44" s="98" t="str">
        <f t="shared" si="0"/>
        <v/>
      </c>
      <c r="M44" s="99" t="str">
        <f t="shared" si="1"/>
        <v/>
      </c>
    </row>
    <row r="45" spans="1:13" ht="19.5" customHeight="1" x14ac:dyDescent="0.2">
      <c r="A45" s="12">
        <v>40</v>
      </c>
      <c r="B45" s="94"/>
      <c r="C45" s="96"/>
      <c r="D45" s="96"/>
      <c r="E45" s="96"/>
      <c r="F45" s="96"/>
      <c r="G45" s="96"/>
      <c r="H45" s="96"/>
      <c r="I45" s="96"/>
      <c r="J45" s="96"/>
      <c r="K45" s="97" t="str">
        <f t="shared" si="2"/>
        <v xml:space="preserve"> </v>
      </c>
      <c r="L45" s="98" t="str">
        <f t="shared" si="0"/>
        <v/>
      </c>
      <c r="M45" s="99" t="str">
        <f t="shared" si="1"/>
        <v/>
      </c>
    </row>
    <row r="46" spans="1:13" ht="19.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4"/>
    </row>
    <row r="47" spans="1:13" ht="19.5" customHeight="1" x14ac:dyDescent="0.2">
      <c r="A47" s="68"/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15"/>
    </row>
    <row r="48" spans="1:13" ht="19.5" customHeight="1" x14ac:dyDescent="0.2">
      <c r="A48" s="68"/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15"/>
    </row>
    <row r="49" spans="1:13" ht="19.5" customHeight="1" x14ac:dyDescent="0.2">
      <c r="A49" s="113" t="s">
        <v>38</v>
      </c>
      <c r="B49" s="113"/>
      <c r="C49" s="106"/>
      <c r="D49" s="106"/>
      <c r="E49" s="113" t="s">
        <v>38</v>
      </c>
      <c r="F49" s="113"/>
      <c r="G49" s="113"/>
      <c r="H49" s="113"/>
      <c r="I49" s="113"/>
      <c r="J49" s="113"/>
      <c r="K49" s="113"/>
      <c r="L49" s="73"/>
      <c r="M49" s="73"/>
    </row>
    <row r="50" spans="1:13" ht="19.5" customHeight="1" x14ac:dyDescent="0.2">
      <c r="A50" s="119" t="s">
        <v>283</v>
      </c>
      <c r="B50" s="119"/>
      <c r="C50" s="16"/>
      <c r="D50" s="16"/>
      <c r="E50" s="112" t="s">
        <v>284</v>
      </c>
      <c r="F50" s="112"/>
      <c r="G50" s="112"/>
      <c r="H50" s="112"/>
      <c r="I50" s="112"/>
      <c r="J50" s="112"/>
      <c r="K50" s="112"/>
      <c r="L50" s="74"/>
      <c r="M50" s="74"/>
    </row>
    <row r="51" spans="1:13" ht="19.5" customHeight="1" x14ac:dyDescent="0.2">
      <c r="A51" s="112"/>
      <c r="B51" s="112"/>
      <c r="C51" s="74"/>
      <c r="D51" s="112"/>
      <c r="E51" s="112"/>
      <c r="F51" s="112"/>
      <c r="G51" s="112"/>
      <c r="H51" s="112"/>
      <c r="I51" s="112"/>
      <c r="J51" s="112"/>
      <c r="K51" s="74"/>
      <c r="L51" s="74"/>
      <c r="M51" s="74"/>
    </row>
    <row r="52" spans="1:13" ht="16.5" customHeight="1" x14ac:dyDescent="0.2">
      <c r="A52" s="16"/>
      <c r="B52" s="17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8"/>
    </row>
    <row r="53" spans="1:13" ht="16.5" customHeight="1" x14ac:dyDescent="0.2">
      <c r="C53" s="3"/>
    </row>
  </sheetData>
  <mergeCells count="12">
    <mergeCell ref="A51:B51"/>
    <mergeCell ref="D51:J51"/>
    <mergeCell ref="E49:K49"/>
    <mergeCell ref="E50:K50"/>
    <mergeCell ref="A1:G1"/>
    <mergeCell ref="A2:M2"/>
    <mergeCell ref="A4:A5"/>
    <mergeCell ref="B4:B5"/>
    <mergeCell ref="C4:J4"/>
    <mergeCell ref="K4:M4"/>
    <mergeCell ref="A49:B49"/>
    <mergeCell ref="A50:B50"/>
  </mergeCells>
  <pageMargins left="0.70866141732283472" right="0.70866141732283472" top="0.55118110236220474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4"/>
  <sheetViews>
    <sheetView topLeftCell="A37" zoomScale="140" zoomScaleNormal="140" workbookViewId="0">
      <selection activeCell="F40" sqref="F40"/>
    </sheetView>
  </sheetViews>
  <sheetFormatPr defaultColWidth="9.125" defaultRowHeight="16.5" customHeight="1" x14ac:dyDescent="0.4"/>
  <cols>
    <col min="1" max="1" width="5" style="21" customWidth="1"/>
    <col min="2" max="2" width="25.125" style="21" customWidth="1"/>
    <col min="3" max="6" width="8.625" style="21" customWidth="1"/>
    <col min="7" max="9" width="8.25" style="21" customWidth="1"/>
    <col min="10" max="16384" width="9.125" style="21"/>
  </cols>
  <sheetData>
    <row r="1" spans="1:9" s="9" customFormat="1" ht="18" customHeight="1" x14ac:dyDescent="0.2">
      <c r="A1" s="121" t="s">
        <v>21</v>
      </c>
      <c r="B1" s="121"/>
      <c r="C1" s="121"/>
      <c r="D1" s="121"/>
      <c r="E1" s="121"/>
      <c r="F1" s="121"/>
      <c r="G1" s="121"/>
      <c r="H1" s="121"/>
      <c r="I1" s="121"/>
    </row>
    <row r="2" spans="1:9" s="9" customFormat="1" ht="16.5" customHeight="1" x14ac:dyDescent="0.2">
      <c r="D2" s="1"/>
    </row>
    <row r="3" spans="1:9" s="16" customFormat="1" ht="15" customHeight="1" x14ac:dyDescent="0.2">
      <c r="B3" s="26" t="s">
        <v>243</v>
      </c>
      <c r="C3" s="22"/>
      <c r="D3" s="23"/>
    </row>
    <row r="4" spans="1:9" s="16" customFormat="1" ht="15" customHeight="1" x14ac:dyDescent="0.2">
      <c r="B4" s="26" t="s">
        <v>244</v>
      </c>
      <c r="C4" s="22"/>
    </row>
    <row r="5" spans="1:9" s="16" customFormat="1" ht="15" customHeight="1" x14ac:dyDescent="0.2">
      <c r="A5" s="59">
        <v>1</v>
      </c>
      <c r="B5" s="16" t="s">
        <v>188</v>
      </c>
      <c r="C5" s="87"/>
    </row>
    <row r="6" spans="1:9" s="16" customFormat="1" ht="15" customHeight="1" x14ac:dyDescent="0.2">
      <c r="B6" s="16" t="s">
        <v>189</v>
      </c>
      <c r="C6" s="87"/>
    </row>
    <row r="7" spans="1:9" s="16" customFormat="1" ht="15" customHeight="1" x14ac:dyDescent="0.2">
      <c r="B7" s="16" t="s">
        <v>190</v>
      </c>
      <c r="C7" s="87"/>
    </row>
    <row r="8" spans="1:9" s="16" customFormat="1" ht="15" customHeight="1" x14ac:dyDescent="0.2">
      <c r="B8" s="16" t="s">
        <v>191</v>
      </c>
      <c r="C8" s="87"/>
    </row>
    <row r="9" spans="1:9" s="16" customFormat="1" ht="15" customHeight="1" x14ac:dyDescent="0.2">
      <c r="B9" s="16" t="s">
        <v>192</v>
      </c>
      <c r="C9" s="87"/>
    </row>
    <row r="10" spans="1:9" s="16" customFormat="1" ht="15" customHeight="1" x14ac:dyDescent="0.2">
      <c r="A10" s="59">
        <v>2</v>
      </c>
      <c r="B10" s="16" t="s">
        <v>193</v>
      </c>
      <c r="C10" s="87"/>
    </row>
    <row r="11" spans="1:9" s="16" customFormat="1" ht="15" customHeight="1" x14ac:dyDescent="0.2">
      <c r="B11" s="16" t="s">
        <v>194</v>
      </c>
      <c r="C11" s="87"/>
    </row>
    <row r="12" spans="1:9" s="16" customFormat="1" ht="15" customHeight="1" x14ac:dyDescent="0.2">
      <c r="B12" s="16" t="s">
        <v>195</v>
      </c>
      <c r="C12" s="87"/>
    </row>
    <row r="13" spans="1:9" s="16" customFormat="1" ht="15" customHeight="1" x14ac:dyDescent="0.2">
      <c r="B13" s="16" t="s">
        <v>196</v>
      </c>
      <c r="C13" s="87"/>
    </row>
    <row r="14" spans="1:9" s="16" customFormat="1" ht="15" customHeight="1" x14ac:dyDescent="0.2">
      <c r="B14" s="16" t="s">
        <v>197</v>
      </c>
      <c r="C14" s="87"/>
    </row>
    <row r="15" spans="1:9" s="16" customFormat="1" ht="15" customHeight="1" x14ac:dyDescent="0.2">
      <c r="A15" s="59">
        <v>3</v>
      </c>
      <c r="B15" s="16" t="s">
        <v>198</v>
      </c>
      <c r="C15" s="87"/>
    </row>
    <row r="16" spans="1:9" s="16" customFormat="1" ht="15" customHeight="1" x14ac:dyDescent="0.2">
      <c r="B16" s="16" t="s">
        <v>199</v>
      </c>
      <c r="C16" s="87"/>
    </row>
    <row r="17" spans="1:3" s="16" customFormat="1" ht="15" customHeight="1" x14ac:dyDescent="0.2">
      <c r="B17" s="16" t="s">
        <v>200</v>
      </c>
      <c r="C17" s="87"/>
    </row>
    <row r="18" spans="1:3" s="16" customFormat="1" ht="15" customHeight="1" x14ac:dyDescent="0.2">
      <c r="B18" s="16" t="s">
        <v>201</v>
      </c>
      <c r="C18" s="87"/>
    </row>
    <row r="19" spans="1:3" s="16" customFormat="1" ht="15" customHeight="1" x14ac:dyDescent="0.2">
      <c r="A19" s="59">
        <v>4</v>
      </c>
      <c r="B19" s="16" t="s">
        <v>202</v>
      </c>
      <c r="C19" s="87"/>
    </row>
    <row r="20" spans="1:3" s="16" customFormat="1" ht="15" customHeight="1" x14ac:dyDescent="0.2">
      <c r="B20" s="16" t="s">
        <v>203</v>
      </c>
      <c r="C20" s="87"/>
    </row>
    <row r="21" spans="1:3" s="16" customFormat="1" ht="15" customHeight="1" x14ac:dyDescent="0.2">
      <c r="B21" s="16" t="s">
        <v>204</v>
      </c>
      <c r="C21" s="87"/>
    </row>
    <row r="22" spans="1:3" s="16" customFormat="1" ht="15" customHeight="1" x14ac:dyDescent="0.2">
      <c r="B22" s="16" t="s">
        <v>205</v>
      </c>
      <c r="C22" s="87"/>
    </row>
    <row r="23" spans="1:3" s="16" customFormat="1" ht="15" customHeight="1" x14ac:dyDescent="0.2">
      <c r="A23" s="59">
        <v>5</v>
      </c>
      <c r="B23" s="16" t="s">
        <v>206</v>
      </c>
      <c r="C23" s="87"/>
    </row>
    <row r="24" spans="1:3" s="16" customFormat="1" ht="15" customHeight="1" x14ac:dyDescent="0.2">
      <c r="B24" s="16" t="s">
        <v>245</v>
      </c>
      <c r="C24" s="87"/>
    </row>
    <row r="25" spans="1:3" s="16" customFormat="1" ht="15" customHeight="1" x14ac:dyDescent="0.2">
      <c r="A25" s="59">
        <v>6</v>
      </c>
      <c r="B25" s="16" t="s">
        <v>207</v>
      </c>
      <c r="C25" s="87"/>
    </row>
    <row r="26" spans="1:3" s="16" customFormat="1" ht="15" customHeight="1" x14ac:dyDescent="0.2">
      <c r="B26" s="16" t="s">
        <v>208</v>
      </c>
      <c r="C26" s="87"/>
    </row>
    <row r="27" spans="1:3" s="7" customFormat="1" ht="15" customHeight="1" x14ac:dyDescent="0.2">
      <c r="B27" s="7" t="s">
        <v>209</v>
      </c>
    </row>
    <row r="28" spans="1:3" s="7" customFormat="1" ht="15" customHeight="1" x14ac:dyDescent="0.2">
      <c r="B28" s="24" t="s">
        <v>210</v>
      </c>
    </row>
    <row r="29" spans="1:3" s="7" customFormat="1" ht="15" customHeight="1" x14ac:dyDescent="0.2">
      <c r="A29" s="60">
        <v>1</v>
      </c>
      <c r="B29" s="7" t="s">
        <v>211</v>
      </c>
    </row>
    <row r="30" spans="1:3" s="7" customFormat="1" ht="15" customHeight="1" x14ac:dyDescent="0.2">
      <c r="B30" s="7" t="s">
        <v>212</v>
      </c>
    </row>
    <row r="31" spans="1:3" s="7" customFormat="1" ht="15" customHeight="1" x14ac:dyDescent="0.2">
      <c r="A31" s="60">
        <v>2</v>
      </c>
      <c r="B31" s="7" t="s">
        <v>213</v>
      </c>
    </row>
    <row r="32" spans="1:3" s="7" customFormat="1" ht="15" customHeight="1" x14ac:dyDescent="0.2">
      <c r="B32" s="7" t="s">
        <v>214</v>
      </c>
    </row>
    <row r="33" spans="1:7" s="7" customFormat="1" ht="15" customHeight="1" x14ac:dyDescent="0.2">
      <c r="B33" s="7" t="s">
        <v>215</v>
      </c>
    </row>
    <row r="34" spans="1:7" s="7" customFormat="1" ht="15" customHeight="1" x14ac:dyDescent="0.2">
      <c r="B34" s="7" t="s">
        <v>216</v>
      </c>
    </row>
    <row r="35" spans="1:7" s="7" customFormat="1" ht="15" customHeight="1" x14ac:dyDescent="0.2">
      <c r="A35" s="60">
        <v>3</v>
      </c>
      <c r="B35" s="7" t="s">
        <v>217</v>
      </c>
    </row>
    <row r="36" spans="1:7" s="7" customFormat="1" ht="15" customHeight="1" x14ac:dyDescent="0.2">
      <c r="B36" s="7" t="s">
        <v>218</v>
      </c>
    </row>
    <row r="37" spans="1:7" s="7" customFormat="1" ht="15" customHeight="1" x14ac:dyDescent="0.2">
      <c r="B37" s="7" t="s">
        <v>219</v>
      </c>
    </row>
    <row r="38" spans="1:7" s="7" customFormat="1" ht="15" customHeight="1" x14ac:dyDescent="0.2">
      <c r="A38" s="60">
        <v>4</v>
      </c>
      <c r="B38" s="7" t="s">
        <v>220</v>
      </c>
    </row>
    <row r="39" spans="1:7" s="7" customFormat="1" ht="15" customHeight="1" x14ac:dyDescent="0.2">
      <c r="B39" s="7" t="s">
        <v>221</v>
      </c>
    </row>
    <row r="40" spans="1:7" s="7" customFormat="1" ht="15" customHeight="1" x14ac:dyDescent="0.2">
      <c r="B40" s="7" t="s">
        <v>222</v>
      </c>
    </row>
    <row r="41" spans="1:7" s="7" customFormat="1" ht="15" customHeight="1" x14ac:dyDescent="0.2">
      <c r="B41" s="7" t="s">
        <v>223</v>
      </c>
    </row>
    <row r="42" spans="1:7" s="7" customFormat="1" ht="15" customHeight="1" x14ac:dyDescent="0.2">
      <c r="B42" s="7" t="s">
        <v>224</v>
      </c>
    </row>
    <row r="43" spans="1:7" s="7" customFormat="1" ht="15" customHeight="1" x14ac:dyDescent="0.2">
      <c r="B43" s="7" t="s">
        <v>225</v>
      </c>
    </row>
    <row r="44" spans="1:7" s="7" customFormat="1" ht="15" customHeight="1" x14ac:dyDescent="0.2">
      <c r="B44" s="24" t="s">
        <v>22</v>
      </c>
      <c r="D44" s="24" t="s">
        <v>20</v>
      </c>
    </row>
    <row r="45" spans="1:7" s="7" customFormat="1" ht="15" customHeight="1" x14ac:dyDescent="0.2">
      <c r="B45" s="7" t="s">
        <v>39</v>
      </c>
      <c r="D45" s="120" t="s">
        <v>43</v>
      </c>
      <c r="E45" s="120"/>
      <c r="F45" s="6" t="s">
        <v>47</v>
      </c>
      <c r="G45" s="6"/>
    </row>
    <row r="46" spans="1:7" s="7" customFormat="1" ht="15" customHeight="1" x14ac:dyDescent="0.2">
      <c r="B46" s="7" t="s">
        <v>40</v>
      </c>
      <c r="D46" s="122" t="s">
        <v>44</v>
      </c>
      <c r="E46" s="122"/>
      <c r="F46" s="6" t="s">
        <v>25</v>
      </c>
      <c r="G46" s="6"/>
    </row>
    <row r="47" spans="1:7" s="7" customFormat="1" ht="15" customHeight="1" x14ac:dyDescent="0.2">
      <c r="B47" s="7" t="s">
        <v>23</v>
      </c>
      <c r="D47" s="120" t="s">
        <v>29</v>
      </c>
      <c r="E47" s="120"/>
      <c r="F47" s="6" t="s">
        <v>27</v>
      </c>
      <c r="G47" s="6"/>
    </row>
    <row r="48" spans="1:7" s="7" customFormat="1" ht="15" customHeight="1" x14ac:dyDescent="0.2">
      <c r="B48" s="7" t="s">
        <v>41</v>
      </c>
      <c r="D48" s="6" t="s">
        <v>45</v>
      </c>
      <c r="E48" s="6"/>
      <c r="F48" s="6" t="s">
        <v>26</v>
      </c>
      <c r="G48" s="6"/>
    </row>
    <row r="49" spans="2:9" s="7" customFormat="1" ht="15" customHeight="1" x14ac:dyDescent="0.2">
      <c r="B49" s="7" t="s">
        <v>42</v>
      </c>
      <c r="D49" s="6" t="s">
        <v>46</v>
      </c>
      <c r="E49" s="6"/>
      <c r="F49" s="6" t="s">
        <v>28</v>
      </c>
      <c r="G49" s="6"/>
    </row>
    <row r="50" spans="2:9" s="9" customFormat="1" ht="15" customHeight="1" x14ac:dyDescent="0.2"/>
    <row r="51" spans="2:9" s="9" customFormat="1" ht="15" customHeight="1" x14ac:dyDescent="0.2">
      <c r="B51" s="19"/>
      <c r="C51" s="19"/>
      <c r="D51" s="19"/>
      <c r="E51" s="19"/>
      <c r="F51" s="19"/>
      <c r="G51" s="19"/>
      <c r="H51" s="19"/>
      <c r="I51" s="19"/>
    </row>
    <row r="52" spans="2:9" ht="15" customHeight="1" x14ac:dyDescent="0.4">
      <c r="B52" s="20"/>
      <c r="C52" s="4"/>
      <c r="D52" s="4"/>
      <c r="E52" s="4"/>
      <c r="F52" s="20"/>
      <c r="G52" s="4"/>
      <c r="H52" s="20"/>
      <c r="I52" s="20"/>
    </row>
    <row r="53" spans="2:9" ht="15" customHeight="1" x14ac:dyDescent="0.55000000000000004">
      <c r="B53" s="10"/>
      <c r="C53" s="5"/>
      <c r="D53" s="4"/>
      <c r="E53" s="5"/>
      <c r="F53" s="20"/>
      <c r="G53" s="5"/>
      <c r="H53" s="20"/>
      <c r="I53" s="20"/>
    </row>
    <row r="54" spans="2:9" ht="15" customHeight="1" x14ac:dyDescent="0.4">
      <c r="B54" s="20"/>
      <c r="C54" s="20"/>
      <c r="D54" s="20"/>
      <c r="E54" s="20"/>
      <c r="F54" s="20"/>
      <c r="G54" s="20"/>
      <c r="H54" s="20"/>
      <c r="I54" s="20"/>
    </row>
    <row r="55" spans="2:9" ht="15" customHeight="1" x14ac:dyDescent="0.4"/>
    <row r="56" spans="2:9" ht="15" customHeight="1" x14ac:dyDescent="0.4"/>
    <row r="57" spans="2:9" ht="15" customHeight="1" x14ac:dyDescent="0.4"/>
    <row r="58" spans="2:9" ht="15" customHeight="1" x14ac:dyDescent="0.4"/>
    <row r="59" spans="2:9" ht="15" customHeight="1" x14ac:dyDescent="0.4"/>
    <row r="60" spans="2:9" ht="15" customHeight="1" x14ac:dyDescent="0.4"/>
    <row r="61" spans="2:9" ht="15" customHeight="1" x14ac:dyDescent="0.4"/>
    <row r="62" spans="2:9" ht="15" customHeight="1" x14ac:dyDescent="0.4"/>
    <row r="63" spans="2:9" ht="15" customHeight="1" x14ac:dyDescent="0.4"/>
    <row r="64" spans="2:9" ht="15" customHeight="1" x14ac:dyDescent="0.4"/>
  </sheetData>
  <mergeCells count="4">
    <mergeCell ref="D47:E47"/>
    <mergeCell ref="A1:I1"/>
    <mergeCell ref="D46:E46"/>
    <mergeCell ref="D45:E45"/>
  </mergeCells>
  <pageMargins left="0.70866141732283461" right="0.31496062992125984" top="0.74803149606299213" bottom="0.55118110236220474" header="0.11811023622047244" footer="0.1181102362204724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1"/>
  <sheetViews>
    <sheetView topLeftCell="A10" workbookViewId="0">
      <selection activeCell="P9" sqref="P9"/>
    </sheetView>
  </sheetViews>
  <sheetFormatPr defaultRowHeight="14.25" x14ac:dyDescent="0.2"/>
  <cols>
    <col min="1" max="1" width="3.25" style="2" customWidth="1"/>
    <col min="2" max="2" width="16.25" style="2" customWidth="1"/>
    <col min="3" max="12" width="5.25" style="2" customWidth="1"/>
    <col min="13" max="13" width="8.25" style="2" customWidth="1"/>
    <col min="14" max="16384" width="9" style="2"/>
  </cols>
  <sheetData>
    <row r="1" spans="1:19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9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9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6" t="str">
        <f>รายชื่อนักเรียน!$M$1</f>
        <v>2</v>
      </c>
      <c r="D3" s="70"/>
      <c r="E3" s="65" t="s">
        <v>227</v>
      </c>
      <c r="F3" s="65"/>
      <c r="G3" s="72">
        <v>2566</v>
      </c>
      <c r="H3" s="65"/>
      <c r="I3" s="65"/>
      <c r="J3" s="65"/>
      <c r="K3" s="65"/>
      <c r="L3" s="65"/>
      <c r="M3" s="65"/>
    </row>
    <row r="4" spans="1:19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9" s="25" customFormat="1" ht="19.5" customHeight="1" x14ac:dyDescent="0.5">
      <c r="A5" s="29" t="s">
        <v>62</v>
      </c>
      <c r="B5" s="29"/>
      <c r="C5" s="29"/>
      <c r="D5" s="29"/>
      <c r="E5" s="29"/>
      <c r="F5" s="29"/>
      <c r="G5" s="29"/>
      <c r="H5" s="29" t="s">
        <v>63</v>
      </c>
      <c r="I5" s="29"/>
      <c r="J5" s="29"/>
    </row>
    <row r="6" spans="1:19" s="25" customFormat="1" ht="19.5" customHeight="1" x14ac:dyDescent="0.5">
      <c r="A6" s="29" t="s">
        <v>53</v>
      </c>
      <c r="B6" s="29"/>
      <c r="C6" s="29"/>
      <c r="D6" s="29"/>
      <c r="E6" s="29"/>
      <c r="F6" s="29"/>
      <c r="G6" s="29"/>
      <c r="H6" s="29"/>
      <c r="I6" s="29"/>
      <c r="J6" s="29"/>
    </row>
    <row r="7" spans="1:19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9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9" ht="15.75" customHeight="1" x14ac:dyDescent="0.45">
      <c r="A9" s="125"/>
      <c r="B9" s="125"/>
      <c r="C9" s="138">
        <v>243454</v>
      </c>
      <c r="D9" s="139"/>
      <c r="E9" s="139">
        <v>243526</v>
      </c>
      <c r="F9" s="139"/>
      <c r="G9" s="139">
        <v>243615</v>
      </c>
      <c r="H9" s="139"/>
      <c r="I9" s="139">
        <v>243692</v>
      </c>
      <c r="J9" s="139"/>
      <c r="K9" s="132"/>
      <c r="L9" s="133"/>
      <c r="M9" s="135"/>
      <c r="S9" s="69"/>
    </row>
    <row r="10" spans="1:19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9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9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9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3"/>
      <c r="D13" s="36">
        <f t="shared" ref="D13:D51" si="0">(C13*100)/$C$11</f>
        <v>0</v>
      </c>
      <c r="E13" s="33"/>
      <c r="F13" s="36">
        <f t="shared" ref="F13:F51" si="1">(E13*100)/$E$11</f>
        <v>0</v>
      </c>
      <c r="G13" s="33"/>
      <c r="H13" s="36">
        <f t="shared" ref="H13:H51" si="2">(G13*100)/$G$11</f>
        <v>0</v>
      </c>
      <c r="I13" s="33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9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3"/>
      <c r="D14" s="36">
        <f t="shared" si="0"/>
        <v>0</v>
      </c>
      <c r="E14" s="33"/>
      <c r="F14" s="36">
        <f t="shared" si="1"/>
        <v>0</v>
      </c>
      <c r="G14" s="33"/>
      <c r="H14" s="36">
        <f t="shared" si="2"/>
        <v>0</v>
      </c>
      <c r="I14" s="33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9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3"/>
      <c r="D15" s="36">
        <f t="shared" si="0"/>
        <v>0</v>
      </c>
      <c r="E15" s="33"/>
      <c r="F15" s="36">
        <f t="shared" si="1"/>
        <v>0</v>
      </c>
      <c r="G15" s="33"/>
      <c r="H15" s="36">
        <f t="shared" si="2"/>
        <v>0</v>
      </c>
      <c r="I15" s="33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9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3"/>
      <c r="D16" s="36">
        <f t="shared" si="0"/>
        <v>0</v>
      </c>
      <c r="E16" s="33"/>
      <c r="F16" s="36">
        <f t="shared" si="1"/>
        <v>0</v>
      </c>
      <c r="G16" s="33"/>
      <c r="H16" s="36">
        <f t="shared" si="2"/>
        <v>0</v>
      </c>
      <c r="I16" s="33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3"/>
      <c r="D17" s="36">
        <f t="shared" si="0"/>
        <v>0</v>
      </c>
      <c r="E17" s="33"/>
      <c r="F17" s="36">
        <f t="shared" si="1"/>
        <v>0</v>
      </c>
      <c r="G17" s="33"/>
      <c r="H17" s="36">
        <f t="shared" si="2"/>
        <v>0</v>
      </c>
      <c r="I17" s="33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3"/>
      <c r="D18" s="36">
        <f t="shared" si="0"/>
        <v>0</v>
      </c>
      <c r="E18" s="33"/>
      <c r="F18" s="36">
        <f t="shared" si="1"/>
        <v>0</v>
      </c>
      <c r="G18" s="33"/>
      <c r="H18" s="36">
        <f t="shared" si="2"/>
        <v>0</v>
      </c>
      <c r="I18" s="33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3"/>
      <c r="D19" s="36">
        <f t="shared" si="0"/>
        <v>0</v>
      </c>
      <c r="E19" s="33"/>
      <c r="F19" s="36">
        <f t="shared" si="1"/>
        <v>0</v>
      </c>
      <c r="G19" s="33"/>
      <c r="H19" s="36">
        <f t="shared" si="2"/>
        <v>0</v>
      </c>
      <c r="I19" s="33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3"/>
      <c r="D20" s="36">
        <f t="shared" si="0"/>
        <v>0</v>
      </c>
      <c r="E20" s="33"/>
      <c r="F20" s="36">
        <f t="shared" si="1"/>
        <v>0</v>
      </c>
      <c r="G20" s="33"/>
      <c r="H20" s="36">
        <f t="shared" si="2"/>
        <v>0</v>
      </c>
      <c r="I20" s="33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3"/>
      <c r="D21" s="36">
        <f t="shared" si="0"/>
        <v>0</v>
      </c>
      <c r="E21" s="33"/>
      <c r="F21" s="36">
        <f t="shared" si="1"/>
        <v>0</v>
      </c>
      <c r="G21" s="33"/>
      <c r="H21" s="36">
        <f t="shared" si="2"/>
        <v>0</v>
      </c>
      <c r="I21" s="33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3"/>
      <c r="D22" s="36">
        <f t="shared" si="0"/>
        <v>0</v>
      </c>
      <c r="E22" s="33"/>
      <c r="F22" s="36">
        <f t="shared" si="1"/>
        <v>0</v>
      </c>
      <c r="G22" s="33"/>
      <c r="H22" s="36">
        <f t="shared" si="2"/>
        <v>0</v>
      </c>
      <c r="I22" s="33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3"/>
      <c r="D23" s="36">
        <f t="shared" si="0"/>
        <v>0</v>
      </c>
      <c r="E23" s="33"/>
      <c r="F23" s="36">
        <f t="shared" si="1"/>
        <v>0</v>
      </c>
      <c r="G23" s="33"/>
      <c r="H23" s="36">
        <f t="shared" si="2"/>
        <v>0</v>
      </c>
      <c r="I23" s="33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3"/>
      <c r="D24" s="36">
        <f t="shared" si="0"/>
        <v>0</v>
      </c>
      <c r="E24" s="33"/>
      <c r="F24" s="36">
        <f t="shared" si="1"/>
        <v>0</v>
      </c>
      <c r="G24" s="33"/>
      <c r="H24" s="36">
        <f t="shared" si="2"/>
        <v>0</v>
      </c>
      <c r="I24" s="33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3"/>
      <c r="D25" s="36">
        <f t="shared" si="0"/>
        <v>0</v>
      </c>
      <c r="E25" s="33"/>
      <c r="F25" s="36">
        <f t="shared" si="1"/>
        <v>0</v>
      </c>
      <c r="G25" s="33"/>
      <c r="H25" s="36">
        <f t="shared" si="2"/>
        <v>0</v>
      </c>
      <c r="I25" s="33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3"/>
      <c r="D26" s="36">
        <f t="shared" si="0"/>
        <v>0</v>
      </c>
      <c r="E26" s="33"/>
      <c r="F26" s="36">
        <f t="shared" si="1"/>
        <v>0</v>
      </c>
      <c r="G26" s="33"/>
      <c r="H26" s="36">
        <f t="shared" si="2"/>
        <v>0</v>
      </c>
      <c r="I26" s="33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3"/>
      <c r="D27" s="36">
        <f t="shared" si="0"/>
        <v>0</v>
      </c>
      <c r="E27" s="33"/>
      <c r="F27" s="36">
        <f t="shared" si="1"/>
        <v>0</v>
      </c>
      <c r="G27" s="33"/>
      <c r="H27" s="36">
        <f t="shared" si="2"/>
        <v>0</v>
      </c>
      <c r="I27" s="33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3"/>
      <c r="D28" s="36">
        <f t="shared" si="0"/>
        <v>0</v>
      </c>
      <c r="E28" s="33"/>
      <c r="F28" s="36">
        <f t="shared" si="1"/>
        <v>0</v>
      </c>
      <c r="G28" s="33"/>
      <c r="H28" s="36">
        <f t="shared" si="2"/>
        <v>0</v>
      </c>
      <c r="I28" s="33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3"/>
      <c r="D29" s="36">
        <f t="shared" si="0"/>
        <v>0</v>
      </c>
      <c r="E29" s="33"/>
      <c r="F29" s="36">
        <f t="shared" si="1"/>
        <v>0</v>
      </c>
      <c r="G29" s="33"/>
      <c r="H29" s="36">
        <f t="shared" si="2"/>
        <v>0</v>
      </c>
      <c r="I29" s="33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3"/>
      <c r="D30" s="36">
        <f t="shared" si="0"/>
        <v>0</v>
      </c>
      <c r="E30" s="33"/>
      <c r="F30" s="36">
        <f t="shared" si="1"/>
        <v>0</v>
      </c>
      <c r="G30" s="33"/>
      <c r="H30" s="36">
        <f t="shared" si="2"/>
        <v>0</v>
      </c>
      <c r="I30" s="33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3"/>
      <c r="D31" s="36">
        <f t="shared" si="0"/>
        <v>0</v>
      </c>
      <c r="E31" s="33"/>
      <c r="F31" s="36">
        <f t="shared" si="1"/>
        <v>0</v>
      </c>
      <c r="G31" s="33"/>
      <c r="H31" s="36">
        <f t="shared" si="2"/>
        <v>0</v>
      </c>
      <c r="I31" s="33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3"/>
      <c r="D32" s="36">
        <f t="shared" si="0"/>
        <v>0</v>
      </c>
      <c r="E32" s="33"/>
      <c r="F32" s="36">
        <f t="shared" si="1"/>
        <v>0</v>
      </c>
      <c r="G32" s="33"/>
      <c r="H32" s="36">
        <f t="shared" si="2"/>
        <v>0</v>
      </c>
      <c r="I32" s="33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3"/>
      <c r="D33" s="36">
        <f t="shared" si="0"/>
        <v>0</v>
      </c>
      <c r="E33" s="33"/>
      <c r="F33" s="36">
        <f t="shared" si="1"/>
        <v>0</v>
      </c>
      <c r="G33" s="33"/>
      <c r="H33" s="36">
        <f t="shared" si="2"/>
        <v>0</v>
      </c>
      <c r="I33" s="33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3"/>
      <c r="D34" s="36">
        <f t="shared" si="0"/>
        <v>0</v>
      </c>
      <c r="E34" s="33"/>
      <c r="F34" s="36">
        <f t="shared" si="1"/>
        <v>0</v>
      </c>
      <c r="G34" s="33"/>
      <c r="H34" s="36">
        <f t="shared" si="2"/>
        <v>0</v>
      </c>
      <c r="I34" s="33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3"/>
      <c r="D35" s="36">
        <f t="shared" si="0"/>
        <v>0</v>
      </c>
      <c r="E35" s="33"/>
      <c r="F35" s="36">
        <f t="shared" si="1"/>
        <v>0</v>
      </c>
      <c r="G35" s="33"/>
      <c r="H35" s="36">
        <f t="shared" si="2"/>
        <v>0</v>
      </c>
      <c r="I35" s="33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3"/>
      <c r="D36" s="36">
        <f t="shared" si="0"/>
        <v>0</v>
      </c>
      <c r="E36" s="33"/>
      <c r="F36" s="36">
        <f t="shared" si="1"/>
        <v>0</v>
      </c>
      <c r="G36" s="33"/>
      <c r="H36" s="36">
        <f t="shared" si="2"/>
        <v>0</v>
      </c>
      <c r="I36" s="33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3"/>
      <c r="D37" s="36">
        <f t="shared" si="0"/>
        <v>0</v>
      </c>
      <c r="E37" s="33"/>
      <c r="F37" s="36">
        <f t="shared" si="1"/>
        <v>0</v>
      </c>
      <c r="G37" s="33"/>
      <c r="H37" s="36">
        <f t="shared" si="2"/>
        <v>0</v>
      </c>
      <c r="I37" s="33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3"/>
      <c r="D38" s="36">
        <f t="shared" si="0"/>
        <v>0</v>
      </c>
      <c r="E38" s="33"/>
      <c r="F38" s="36">
        <f t="shared" si="1"/>
        <v>0</v>
      </c>
      <c r="G38" s="33"/>
      <c r="H38" s="36">
        <f t="shared" si="2"/>
        <v>0</v>
      </c>
      <c r="I38" s="33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3"/>
      <c r="D39" s="36">
        <f t="shared" si="0"/>
        <v>0</v>
      </c>
      <c r="E39" s="33"/>
      <c r="F39" s="36">
        <f t="shared" si="1"/>
        <v>0</v>
      </c>
      <c r="G39" s="33"/>
      <c r="H39" s="36">
        <f t="shared" si="2"/>
        <v>0</v>
      </c>
      <c r="I39" s="33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3"/>
      <c r="D40" s="36">
        <f t="shared" si="0"/>
        <v>0</v>
      </c>
      <c r="E40" s="33"/>
      <c r="F40" s="36">
        <f t="shared" si="1"/>
        <v>0</v>
      </c>
      <c r="G40" s="33"/>
      <c r="H40" s="36">
        <f t="shared" si="2"/>
        <v>0</v>
      </c>
      <c r="I40" s="33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3"/>
      <c r="D41" s="36">
        <f t="shared" si="0"/>
        <v>0</v>
      </c>
      <c r="E41" s="33"/>
      <c r="F41" s="36">
        <f t="shared" si="1"/>
        <v>0</v>
      </c>
      <c r="G41" s="33"/>
      <c r="H41" s="36">
        <f t="shared" si="2"/>
        <v>0</v>
      </c>
      <c r="I41" s="33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3"/>
      <c r="D42" s="36">
        <f t="shared" si="0"/>
        <v>0</v>
      </c>
      <c r="E42" s="33"/>
      <c r="F42" s="36">
        <f t="shared" si="1"/>
        <v>0</v>
      </c>
      <c r="G42" s="33"/>
      <c r="H42" s="36">
        <f t="shared" si="2"/>
        <v>0</v>
      </c>
      <c r="I42" s="33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3"/>
      <c r="D43" s="36">
        <f t="shared" si="0"/>
        <v>0</v>
      </c>
      <c r="E43" s="33"/>
      <c r="F43" s="36">
        <f t="shared" si="1"/>
        <v>0</v>
      </c>
      <c r="G43" s="33"/>
      <c r="H43" s="36">
        <f t="shared" si="2"/>
        <v>0</v>
      </c>
      <c r="I43" s="33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3"/>
      <c r="D44" s="36">
        <f t="shared" si="0"/>
        <v>0</v>
      </c>
      <c r="E44" s="33"/>
      <c r="F44" s="36">
        <f t="shared" si="1"/>
        <v>0</v>
      </c>
      <c r="G44" s="33"/>
      <c r="H44" s="36">
        <f t="shared" si="2"/>
        <v>0</v>
      </c>
      <c r="I44" s="33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3"/>
      <c r="D45" s="36">
        <f t="shared" si="0"/>
        <v>0</v>
      </c>
      <c r="E45" s="33"/>
      <c r="F45" s="36">
        <f t="shared" si="1"/>
        <v>0</v>
      </c>
      <c r="G45" s="33"/>
      <c r="H45" s="36">
        <f t="shared" si="2"/>
        <v>0</v>
      </c>
      <c r="I45" s="33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3"/>
      <c r="D46" s="36">
        <f t="shared" si="0"/>
        <v>0</v>
      </c>
      <c r="E46" s="33"/>
      <c r="F46" s="36">
        <f t="shared" si="1"/>
        <v>0</v>
      </c>
      <c r="G46" s="33"/>
      <c r="H46" s="36">
        <f t="shared" si="2"/>
        <v>0</v>
      </c>
      <c r="I46" s="33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3"/>
      <c r="D51" s="36">
        <f t="shared" si="0"/>
        <v>0</v>
      </c>
      <c r="E51" s="33"/>
      <c r="F51" s="36">
        <f t="shared" si="1"/>
        <v>0</v>
      </c>
      <c r="G51" s="33"/>
      <c r="H51" s="36">
        <f t="shared" si="2"/>
        <v>0</v>
      </c>
      <c r="I51" s="33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 t="str">
        <f>รายชื่อนักเรียน!$A$49</f>
        <v>ลงชื่อ..........................................ผู้ประเมิน</v>
      </c>
      <c r="C54" s="39"/>
      <c r="D54" s="39"/>
      <c r="E54" s="39"/>
      <c r="F54" s="39"/>
      <c r="G54" s="39"/>
      <c r="H54" s="123" t="str">
        <f>รายชื่อนักเรียน!E49</f>
        <v>ลงชื่อ..........................................ผู้ประเมิน</v>
      </c>
      <c r="I54" s="123"/>
      <c r="J54" s="123"/>
      <c r="K54" s="123"/>
      <c r="L54" s="123"/>
      <c r="M54" s="39"/>
    </row>
    <row r="55" spans="1:13" ht="15.75" customHeight="1" x14ac:dyDescent="0.45">
      <c r="A55" s="39"/>
      <c r="B55" s="123" t="str">
        <f>รายชื่อนักเรียน!$A$50</f>
        <v>(นางสาววัชโรบล มณีรัตน์)</v>
      </c>
      <c r="C55" s="123"/>
      <c r="D55" s="123"/>
      <c r="E55" s="39"/>
      <c r="F55" s="39"/>
      <c r="G55" s="39"/>
      <c r="H55" s="123" t="str">
        <f>รายชื่อนักเรียน!E50</f>
        <v>(นายสิงหล กลิ่นน้อย)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/>
      <c r="C56" s="123"/>
      <c r="D56" s="123"/>
      <c r="E56" s="39"/>
      <c r="F56" s="39"/>
      <c r="G56" s="39"/>
      <c r="H56" s="123"/>
      <c r="I56" s="123"/>
      <c r="J56" s="123"/>
      <c r="K56" s="123"/>
      <c r="L56" s="39"/>
      <c r="M56" s="39"/>
    </row>
    <row r="57" spans="1:13" ht="15.75" customHeight="1" x14ac:dyDescent="0.45">
      <c r="A57" s="39"/>
      <c r="B57" s="123"/>
      <c r="C57" s="123"/>
      <c r="D57" s="123"/>
      <c r="E57" s="39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8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H54:L54"/>
    <mergeCell ref="H55:L55"/>
    <mergeCell ref="H56:K56"/>
    <mergeCell ref="H57:L57"/>
    <mergeCell ref="B55:D55"/>
    <mergeCell ref="B56:D56"/>
    <mergeCell ref="B57:D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8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6.6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65</v>
      </c>
      <c r="I5" s="29"/>
      <c r="J5" s="29"/>
    </row>
    <row r="6" spans="1:13" s="25" customFormat="1" ht="19.5" customHeight="1" x14ac:dyDescent="0.5">
      <c r="A6" s="29" t="s">
        <v>66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อ่าน!C9</f>
        <v>243454</v>
      </c>
      <c r="D9" s="139"/>
      <c r="E9" s="139">
        <f>อ่าน!E9</f>
        <v>243526</v>
      </c>
      <c r="F9" s="139"/>
      <c r="G9" s="139">
        <f>อ่าน!G9</f>
        <v>243615</v>
      </c>
      <c r="H9" s="139"/>
      <c r="I9" s="139">
        <f>อ่าน!I9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20</v>
      </c>
      <c r="D11" s="125"/>
      <c r="E11" s="33">
        <v>20</v>
      </c>
      <c r="F11" s="125"/>
      <c r="G11" s="33">
        <v>20</v>
      </c>
      <c r="H11" s="125"/>
      <c r="I11" s="33">
        <v>20</v>
      </c>
      <c r="J11" s="125"/>
      <c r="K11" s="33">
        <v>80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5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39" t="str">
        <f>อ่าน!B54</f>
        <v>ลงชื่อ..........................................ผู้ประเมิน</v>
      </c>
      <c r="C55" s="39"/>
      <c r="D55" s="39"/>
      <c r="E55" s="39"/>
      <c r="F55" s="123" t="str">
        <f>รายชื่อนักเรียน!E49</f>
        <v>ลงชื่อ..........................................ผู้ประเมิน</v>
      </c>
      <c r="G55" s="123"/>
      <c r="H55" s="123"/>
      <c r="I55" s="123"/>
      <c r="J55" s="123"/>
      <c r="K55" s="39"/>
      <c r="L55" s="39"/>
      <c r="M55" s="39"/>
    </row>
    <row r="56" spans="1:13" ht="15.75" customHeight="1" x14ac:dyDescent="0.45">
      <c r="A56" s="39"/>
      <c r="B56" s="39" t="str">
        <f>อ่าน!B55</f>
        <v>(นางสาววัชโรบล มณีรัตน์)</v>
      </c>
      <c r="C56" s="39"/>
      <c r="D56" s="39"/>
      <c r="E56" s="39"/>
      <c r="F56" s="123" t="str">
        <f>รายชื่อนักเรียน!E50</f>
        <v>(นายสิงหล กลิ่นน้อย)</v>
      </c>
      <c r="G56" s="123"/>
      <c r="H56" s="123"/>
      <c r="I56" s="123"/>
      <c r="J56" s="123"/>
      <c r="K56" s="39"/>
      <c r="L56" s="39"/>
      <c r="M56" s="39"/>
    </row>
    <row r="57" spans="1:13" ht="15.75" customHeight="1" x14ac:dyDescent="0.4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39"/>
      <c r="M96" s="39"/>
    </row>
    <row r="97" spans="1:13" ht="15.75" customHeight="1" x14ac:dyDescent="0.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39"/>
      <c r="M97" s="39"/>
    </row>
    <row r="98" spans="1:13" ht="15.75" customHeight="1" x14ac:dyDescent="0.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21.75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21.75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21.75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</sheetData>
  <mergeCells count="23">
    <mergeCell ref="E9:F9"/>
    <mergeCell ref="G9:H9"/>
    <mergeCell ref="I9:J9"/>
    <mergeCell ref="D10:D11"/>
    <mergeCell ref="F10:F11"/>
    <mergeCell ref="H10:H11"/>
    <mergeCell ref="J10:J11"/>
    <mergeCell ref="F55:J55"/>
    <mergeCell ref="F56:J56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A52:B52"/>
    <mergeCell ref="G8:H8"/>
    <mergeCell ref="I8:J8"/>
    <mergeCell ref="C9:D9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6.8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67</v>
      </c>
      <c r="I5" s="29"/>
      <c r="J5" s="29"/>
    </row>
    <row r="6" spans="1:13" s="25" customFormat="1" ht="19.5" customHeight="1" x14ac:dyDescent="0.5">
      <c r="A6" s="29" t="s">
        <v>68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อ่าน!C9</f>
        <v>243454</v>
      </c>
      <c r="D9" s="139"/>
      <c r="E9" s="139">
        <f>อ่าน!E9</f>
        <v>243526</v>
      </c>
      <c r="F9" s="139"/>
      <c r="G9" s="139">
        <f>อ่าน!G9</f>
        <v>243615</v>
      </c>
      <c r="H9" s="139"/>
      <c r="I9" s="139">
        <f>อ่าน!I9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20</v>
      </c>
      <c r="D11" s="125"/>
      <c r="E11" s="33">
        <v>20</v>
      </c>
      <c r="F11" s="125"/>
      <c r="G11" s="33">
        <v>20</v>
      </c>
      <c r="H11" s="125"/>
      <c r="I11" s="33">
        <v>20</v>
      </c>
      <c r="J11" s="125"/>
      <c r="K11" s="33">
        <v>80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5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อ่าน!B54</f>
        <v>ลงชื่อ..........................................ผู้ประเมิน</v>
      </c>
      <c r="C55" s="123"/>
      <c r="D55" s="123"/>
      <c r="E55" s="39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39" t="str">
        <f>อ่าน!B55</f>
        <v>(นางสาววัชโรบล มณีรัตน์)</v>
      </c>
      <c r="C56" s="39"/>
      <c r="D56" s="39"/>
      <c r="E56" s="39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39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7:D57"/>
    <mergeCell ref="H55:L55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 t="s">
        <v>70</v>
      </c>
      <c r="I5" s="29"/>
      <c r="J5" s="29"/>
    </row>
    <row r="6" spans="1:13" s="25" customFormat="1" ht="19.5" customHeight="1" x14ac:dyDescent="0.5">
      <c r="A6" s="29" t="s">
        <v>69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อ่าน!C9</f>
        <v>243454</v>
      </c>
      <c r="D9" s="139"/>
      <c r="E9" s="139">
        <f>อ่าน!E9</f>
        <v>243526</v>
      </c>
      <c r="F9" s="139"/>
      <c r="G9" s="139">
        <f>อ่าน!G9</f>
        <v>243615</v>
      </c>
      <c r="H9" s="139"/>
      <c r="I9" s="139">
        <f>อ่าน!I9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20</v>
      </c>
      <c r="D11" s="125"/>
      <c r="E11" s="33">
        <v>20</v>
      </c>
      <c r="F11" s="125"/>
      <c r="G11" s="33">
        <v>20</v>
      </c>
      <c r="H11" s="125"/>
      <c r="I11" s="33">
        <v>20</v>
      </c>
      <c r="J11" s="125"/>
      <c r="K11" s="33">
        <v>80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5"/>
      <c r="D13" s="36">
        <f t="shared" ref="D13:D51" si="0">(C13*100)/$C$11</f>
        <v>0</v>
      </c>
      <c r="E13" s="85"/>
      <c r="F13" s="36">
        <f t="shared" ref="F13:F51" si="1">(E13*100)/$E$11</f>
        <v>0</v>
      </c>
      <c r="G13" s="85"/>
      <c r="H13" s="36">
        <f t="shared" ref="H13:H51" si="2">(G13*100)/$G$11</f>
        <v>0</v>
      </c>
      <c r="I13" s="85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5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5"/>
      <c r="D14" s="36">
        <f t="shared" si="0"/>
        <v>0</v>
      </c>
      <c r="E14" s="85"/>
      <c r="F14" s="36">
        <f t="shared" si="1"/>
        <v>0</v>
      </c>
      <c r="G14" s="85"/>
      <c r="H14" s="36">
        <f t="shared" si="2"/>
        <v>0</v>
      </c>
      <c r="I14" s="85"/>
      <c r="J14" s="36">
        <f t="shared" si="3"/>
        <v>0</v>
      </c>
      <c r="K14" s="37">
        <f t="shared" si="4"/>
        <v>0</v>
      </c>
      <c r="L14" s="36">
        <f t="shared" si="5"/>
        <v>0</v>
      </c>
      <c r="M14" s="85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5"/>
      <c r="D15" s="36">
        <f t="shared" si="0"/>
        <v>0</v>
      </c>
      <c r="E15" s="85"/>
      <c r="F15" s="36">
        <f t="shared" si="1"/>
        <v>0</v>
      </c>
      <c r="G15" s="85"/>
      <c r="H15" s="36">
        <f t="shared" si="2"/>
        <v>0</v>
      </c>
      <c r="I15" s="85"/>
      <c r="J15" s="36">
        <f t="shared" si="3"/>
        <v>0</v>
      </c>
      <c r="K15" s="37">
        <f t="shared" si="4"/>
        <v>0</v>
      </c>
      <c r="L15" s="36">
        <f t="shared" si="5"/>
        <v>0</v>
      </c>
      <c r="M15" s="85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5"/>
      <c r="D16" s="36">
        <f t="shared" si="0"/>
        <v>0</v>
      </c>
      <c r="E16" s="85"/>
      <c r="F16" s="36">
        <f t="shared" si="1"/>
        <v>0</v>
      </c>
      <c r="G16" s="85"/>
      <c r="H16" s="36">
        <f t="shared" si="2"/>
        <v>0</v>
      </c>
      <c r="I16" s="85"/>
      <c r="J16" s="36">
        <f t="shared" si="3"/>
        <v>0</v>
      </c>
      <c r="K16" s="37">
        <f t="shared" si="4"/>
        <v>0</v>
      </c>
      <c r="L16" s="36">
        <f t="shared" si="5"/>
        <v>0</v>
      </c>
      <c r="M16" s="85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5"/>
      <c r="D17" s="36">
        <f t="shared" si="0"/>
        <v>0</v>
      </c>
      <c r="E17" s="85"/>
      <c r="F17" s="36">
        <f t="shared" si="1"/>
        <v>0</v>
      </c>
      <c r="G17" s="85"/>
      <c r="H17" s="36">
        <f t="shared" si="2"/>
        <v>0</v>
      </c>
      <c r="I17" s="85"/>
      <c r="J17" s="36">
        <f t="shared" si="3"/>
        <v>0</v>
      </c>
      <c r="K17" s="37">
        <f t="shared" si="4"/>
        <v>0</v>
      </c>
      <c r="L17" s="36">
        <f t="shared" si="5"/>
        <v>0</v>
      </c>
      <c r="M17" s="85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5"/>
      <c r="D18" s="36">
        <f t="shared" si="0"/>
        <v>0</v>
      </c>
      <c r="E18" s="85"/>
      <c r="F18" s="36">
        <f t="shared" si="1"/>
        <v>0</v>
      </c>
      <c r="G18" s="85"/>
      <c r="H18" s="36">
        <f t="shared" si="2"/>
        <v>0</v>
      </c>
      <c r="I18" s="85"/>
      <c r="J18" s="36">
        <f t="shared" si="3"/>
        <v>0</v>
      </c>
      <c r="K18" s="37">
        <f t="shared" si="4"/>
        <v>0</v>
      </c>
      <c r="L18" s="36">
        <f t="shared" si="5"/>
        <v>0</v>
      </c>
      <c r="M18" s="85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5"/>
      <c r="D19" s="36">
        <f t="shared" si="0"/>
        <v>0</v>
      </c>
      <c r="E19" s="85"/>
      <c r="F19" s="36">
        <f t="shared" si="1"/>
        <v>0</v>
      </c>
      <c r="G19" s="85"/>
      <c r="H19" s="36">
        <f t="shared" si="2"/>
        <v>0</v>
      </c>
      <c r="I19" s="85"/>
      <c r="J19" s="36">
        <f t="shared" si="3"/>
        <v>0</v>
      </c>
      <c r="K19" s="37">
        <f t="shared" si="4"/>
        <v>0</v>
      </c>
      <c r="L19" s="36">
        <f t="shared" si="5"/>
        <v>0</v>
      </c>
      <c r="M19" s="85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5"/>
      <c r="D20" s="36">
        <f t="shared" si="0"/>
        <v>0</v>
      </c>
      <c r="E20" s="85"/>
      <c r="F20" s="36">
        <f t="shared" si="1"/>
        <v>0</v>
      </c>
      <c r="G20" s="85"/>
      <c r="H20" s="36">
        <f t="shared" si="2"/>
        <v>0</v>
      </c>
      <c r="I20" s="85"/>
      <c r="J20" s="36">
        <f t="shared" si="3"/>
        <v>0</v>
      </c>
      <c r="K20" s="37">
        <f t="shared" si="4"/>
        <v>0</v>
      </c>
      <c r="L20" s="36">
        <f t="shared" si="5"/>
        <v>0</v>
      </c>
      <c r="M20" s="85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5"/>
      <c r="D21" s="36">
        <f t="shared" si="0"/>
        <v>0</v>
      </c>
      <c r="E21" s="85"/>
      <c r="F21" s="36">
        <f t="shared" si="1"/>
        <v>0</v>
      </c>
      <c r="G21" s="85"/>
      <c r="H21" s="36">
        <f t="shared" si="2"/>
        <v>0</v>
      </c>
      <c r="I21" s="85"/>
      <c r="J21" s="36">
        <f t="shared" si="3"/>
        <v>0</v>
      </c>
      <c r="K21" s="37">
        <f t="shared" si="4"/>
        <v>0</v>
      </c>
      <c r="L21" s="36">
        <f t="shared" si="5"/>
        <v>0</v>
      </c>
      <c r="M21" s="85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5"/>
      <c r="D22" s="36">
        <f t="shared" si="0"/>
        <v>0</v>
      </c>
      <c r="E22" s="85"/>
      <c r="F22" s="36">
        <f t="shared" si="1"/>
        <v>0</v>
      </c>
      <c r="G22" s="85"/>
      <c r="H22" s="36">
        <f t="shared" si="2"/>
        <v>0</v>
      </c>
      <c r="I22" s="85"/>
      <c r="J22" s="36">
        <f t="shared" si="3"/>
        <v>0</v>
      </c>
      <c r="K22" s="37">
        <f t="shared" si="4"/>
        <v>0</v>
      </c>
      <c r="L22" s="36">
        <f t="shared" si="5"/>
        <v>0</v>
      </c>
      <c r="M22" s="85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5"/>
      <c r="D23" s="36">
        <f t="shared" si="0"/>
        <v>0</v>
      </c>
      <c r="E23" s="85"/>
      <c r="F23" s="36">
        <f t="shared" si="1"/>
        <v>0</v>
      </c>
      <c r="G23" s="85"/>
      <c r="H23" s="36">
        <f t="shared" si="2"/>
        <v>0</v>
      </c>
      <c r="I23" s="85"/>
      <c r="J23" s="36">
        <f t="shared" si="3"/>
        <v>0</v>
      </c>
      <c r="K23" s="37">
        <f t="shared" si="4"/>
        <v>0</v>
      </c>
      <c r="L23" s="36">
        <f t="shared" si="5"/>
        <v>0</v>
      </c>
      <c r="M23" s="85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5"/>
      <c r="D24" s="36">
        <f t="shared" si="0"/>
        <v>0</v>
      </c>
      <c r="E24" s="85"/>
      <c r="F24" s="36">
        <f t="shared" si="1"/>
        <v>0</v>
      </c>
      <c r="G24" s="85"/>
      <c r="H24" s="36">
        <f t="shared" si="2"/>
        <v>0</v>
      </c>
      <c r="I24" s="85"/>
      <c r="J24" s="36">
        <f t="shared" si="3"/>
        <v>0</v>
      </c>
      <c r="K24" s="37">
        <f t="shared" si="4"/>
        <v>0</v>
      </c>
      <c r="L24" s="36">
        <f t="shared" si="5"/>
        <v>0</v>
      </c>
      <c r="M24" s="85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5"/>
      <c r="D25" s="36">
        <f t="shared" si="0"/>
        <v>0</v>
      </c>
      <c r="E25" s="85"/>
      <c r="F25" s="36">
        <f t="shared" si="1"/>
        <v>0</v>
      </c>
      <c r="G25" s="85"/>
      <c r="H25" s="36">
        <f t="shared" si="2"/>
        <v>0</v>
      </c>
      <c r="I25" s="85"/>
      <c r="J25" s="36">
        <f t="shared" si="3"/>
        <v>0</v>
      </c>
      <c r="K25" s="37">
        <f t="shared" si="4"/>
        <v>0</v>
      </c>
      <c r="L25" s="36">
        <f t="shared" si="5"/>
        <v>0</v>
      </c>
      <c r="M25" s="85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5"/>
      <c r="D26" s="36">
        <f t="shared" si="0"/>
        <v>0</v>
      </c>
      <c r="E26" s="85"/>
      <c r="F26" s="36">
        <f t="shared" si="1"/>
        <v>0</v>
      </c>
      <c r="G26" s="85"/>
      <c r="H26" s="36">
        <f t="shared" si="2"/>
        <v>0</v>
      </c>
      <c r="I26" s="85"/>
      <c r="J26" s="36">
        <f t="shared" si="3"/>
        <v>0</v>
      </c>
      <c r="K26" s="37">
        <f t="shared" si="4"/>
        <v>0</v>
      </c>
      <c r="L26" s="36">
        <f t="shared" si="5"/>
        <v>0</v>
      </c>
      <c r="M26" s="85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5"/>
      <c r="D27" s="36">
        <f t="shared" si="0"/>
        <v>0</v>
      </c>
      <c r="E27" s="85"/>
      <c r="F27" s="36">
        <f t="shared" si="1"/>
        <v>0</v>
      </c>
      <c r="G27" s="85"/>
      <c r="H27" s="36">
        <f t="shared" si="2"/>
        <v>0</v>
      </c>
      <c r="I27" s="85"/>
      <c r="J27" s="36">
        <f t="shared" si="3"/>
        <v>0</v>
      </c>
      <c r="K27" s="37">
        <f t="shared" si="4"/>
        <v>0</v>
      </c>
      <c r="L27" s="36">
        <f t="shared" si="5"/>
        <v>0</v>
      </c>
      <c r="M27" s="85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5"/>
      <c r="D28" s="36">
        <f t="shared" si="0"/>
        <v>0</v>
      </c>
      <c r="E28" s="85"/>
      <c r="F28" s="36">
        <f t="shared" si="1"/>
        <v>0</v>
      </c>
      <c r="G28" s="85"/>
      <c r="H28" s="36">
        <f t="shared" si="2"/>
        <v>0</v>
      </c>
      <c r="I28" s="85"/>
      <c r="J28" s="36">
        <f t="shared" si="3"/>
        <v>0</v>
      </c>
      <c r="K28" s="37">
        <f t="shared" si="4"/>
        <v>0</v>
      </c>
      <c r="L28" s="36">
        <f t="shared" si="5"/>
        <v>0</v>
      </c>
      <c r="M28" s="85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5"/>
      <c r="D29" s="36">
        <f t="shared" si="0"/>
        <v>0</v>
      </c>
      <c r="E29" s="85"/>
      <c r="F29" s="36">
        <f t="shared" si="1"/>
        <v>0</v>
      </c>
      <c r="G29" s="85"/>
      <c r="H29" s="36">
        <f t="shared" si="2"/>
        <v>0</v>
      </c>
      <c r="I29" s="85"/>
      <c r="J29" s="36">
        <f t="shared" si="3"/>
        <v>0</v>
      </c>
      <c r="K29" s="37">
        <f t="shared" si="4"/>
        <v>0</v>
      </c>
      <c r="L29" s="36">
        <f t="shared" si="5"/>
        <v>0</v>
      </c>
      <c r="M29" s="85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5"/>
      <c r="D30" s="36">
        <f t="shared" si="0"/>
        <v>0</v>
      </c>
      <c r="E30" s="85"/>
      <c r="F30" s="36">
        <f t="shared" si="1"/>
        <v>0</v>
      </c>
      <c r="G30" s="85"/>
      <c r="H30" s="36">
        <f t="shared" si="2"/>
        <v>0</v>
      </c>
      <c r="I30" s="85"/>
      <c r="J30" s="36">
        <f t="shared" si="3"/>
        <v>0</v>
      </c>
      <c r="K30" s="37">
        <f t="shared" si="4"/>
        <v>0</v>
      </c>
      <c r="L30" s="36">
        <f t="shared" si="5"/>
        <v>0</v>
      </c>
      <c r="M30" s="85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5"/>
      <c r="D31" s="36">
        <f t="shared" si="0"/>
        <v>0</v>
      </c>
      <c r="E31" s="85"/>
      <c r="F31" s="36">
        <f t="shared" si="1"/>
        <v>0</v>
      </c>
      <c r="G31" s="85"/>
      <c r="H31" s="36">
        <f t="shared" si="2"/>
        <v>0</v>
      </c>
      <c r="I31" s="85"/>
      <c r="J31" s="36">
        <f t="shared" si="3"/>
        <v>0</v>
      </c>
      <c r="K31" s="37">
        <f t="shared" si="4"/>
        <v>0</v>
      </c>
      <c r="L31" s="36">
        <f t="shared" si="5"/>
        <v>0</v>
      </c>
      <c r="M31" s="85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5"/>
      <c r="D32" s="36">
        <f t="shared" si="0"/>
        <v>0</v>
      </c>
      <c r="E32" s="85"/>
      <c r="F32" s="36">
        <f t="shared" si="1"/>
        <v>0</v>
      </c>
      <c r="G32" s="85"/>
      <c r="H32" s="36">
        <f t="shared" si="2"/>
        <v>0</v>
      </c>
      <c r="I32" s="85"/>
      <c r="J32" s="36">
        <f t="shared" si="3"/>
        <v>0</v>
      </c>
      <c r="K32" s="37">
        <f t="shared" si="4"/>
        <v>0</v>
      </c>
      <c r="L32" s="36">
        <f t="shared" si="5"/>
        <v>0</v>
      </c>
      <c r="M32" s="85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5"/>
      <c r="D33" s="36">
        <f t="shared" si="0"/>
        <v>0</v>
      </c>
      <c r="E33" s="85"/>
      <c r="F33" s="36">
        <f t="shared" si="1"/>
        <v>0</v>
      </c>
      <c r="G33" s="85"/>
      <c r="H33" s="36">
        <f t="shared" si="2"/>
        <v>0</v>
      </c>
      <c r="I33" s="85"/>
      <c r="J33" s="36">
        <f t="shared" si="3"/>
        <v>0</v>
      </c>
      <c r="K33" s="37">
        <f t="shared" si="4"/>
        <v>0</v>
      </c>
      <c r="L33" s="36">
        <f t="shared" si="5"/>
        <v>0</v>
      </c>
      <c r="M33" s="85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5"/>
      <c r="D34" s="36">
        <f t="shared" si="0"/>
        <v>0</v>
      </c>
      <c r="E34" s="85"/>
      <c r="F34" s="36">
        <f t="shared" si="1"/>
        <v>0</v>
      </c>
      <c r="G34" s="85"/>
      <c r="H34" s="36">
        <f t="shared" si="2"/>
        <v>0</v>
      </c>
      <c r="I34" s="85"/>
      <c r="J34" s="36">
        <f t="shared" si="3"/>
        <v>0</v>
      </c>
      <c r="K34" s="37">
        <f t="shared" si="4"/>
        <v>0</v>
      </c>
      <c r="L34" s="36">
        <f t="shared" si="5"/>
        <v>0</v>
      </c>
      <c r="M34" s="85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5"/>
      <c r="D35" s="36">
        <f t="shared" si="0"/>
        <v>0</v>
      </c>
      <c r="E35" s="85"/>
      <c r="F35" s="36">
        <f t="shared" si="1"/>
        <v>0</v>
      </c>
      <c r="G35" s="85"/>
      <c r="H35" s="36">
        <f t="shared" si="2"/>
        <v>0</v>
      </c>
      <c r="I35" s="85"/>
      <c r="J35" s="36">
        <f t="shared" si="3"/>
        <v>0</v>
      </c>
      <c r="K35" s="37">
        <f t="shared" si="4"/>
        <v>0</v>
      </c>
      <c r="L35" s="36">
        <f t="shared" si="5"/>
        <v>0</v>
      </c>
      <c r="M35" s="85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5"/>
      <c r="D36" s="36">
        <f t="shared" si="0"/>
        <v>0</v>
      </c>
      <c r="E36" s="85"/>
      <c r="F36" s="36">
        <f t="shared" si="1"/>
        <v>0</v>
      </c>
      <c r="G36" s="85"/>
      <c r="H36" s="36">
        <f t="shared" si="2"/>
        <v>0</v>
      </c>
      <c r="I36" s="85"/>
      <c r="J36" s="36">
        <f t="shared" si="3"/>
        <v>0</v>
      </c>
      <c r="K36" s="37">
        <f t="shared" si="4"/>
        <v>0</v>
      </c>
      <c r="L36" s="36">
        <f t="shared" si="5"/>
        <v>0</v>
      </c>
      <c r="M36" s="85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5"/>
      <c r="D37" s="36">
        <f t="shared" si="0"/>
        <v>0</v>
      </c>
      <c r="E37" s="85"/>
      <c r="F37" s="36">
        <f t="shared" si="1"/>
        <v>0</v>
      </c>
      <c r="G37" s="85"/>
      <c r="H37" s="36">
        <f t="shared" si="2"/>
        <v>0</v>
      </c>
      <c r="I37" s="85"/>
      <c r="J37" s="36">
        <f t="shared" si="3"/>
        <v>0</v>
      </c>
      <c r="K37" s="37">
        <f t="shared" si="4"/>
        <v>0</v>
      </c>
      <c r="L37" s="36">
        <f t="shared" si="5"/>
        <v>0</v>
      </c>
      <c r="M37" s="85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5"/>
      <c r="D38" s="36">
        <f t="shared" si="0"/>
        <v>0</v>
      </c>
      <c r="E38" s="85"/>
      <c r="F38" s="36">
        <f t="shared" si="1"/>
        <v>0</v>
      </c>
      <c r="G38" s="85"/>
      <c r="H38" s="36">
        <f t="shared" si="2"/>
        <v>0</v>
      </c>
      <c r="I38" s="85"/>
      <c r="J38" s="36">
        <f t="shared" si="3"/>
        <v>0</v>
      </c>
      <c r="K38" s="37">
        <f t="shared" si="4"/>
        <v>0</v>
      </c>
      <c r="L38" s="36">
        <f t="shared" si="5"/>
        <v>0</v>
      </c>
      <c r="M38" s="85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5"/>
      <c r="D39" s="36">
        <f t="shared" si="0"/>
        <v>0</v>
      </c>
      <c r="E39" s="85"/>
      <c r="F39" s="36">
        <f t="shared" si="1"/>
        <v>0</v>
      </c>
      <c r="G39" s="85"/>
      <c r="H39" s="36">
        <f t="shared" si="2"/>
        <v>0</v>
      </c>
      <c r="I39" s="85"/>
      <c r="J39" s="36">
        <f t="shared" si="3"/>
        <v>0</v>
      </c>
      <c r="K39" s="37">
        <f t="shared" si="4"/>
        <v>0</v>
      </c>
      <c r="L39" s="36">
        <f t="shared" si="5"/>
        <v>0</v>
      </c>
      <c r="M39" s="85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5"/>
      <c r="D40" s="36">
        <f t="shared" si="0"/>
        <v>0</v>
      </c>
      <c r="E40" s="85"/>
      <c r="F40" s="36">
        <f t="shared" si="1"/>
        <v>0</v>
      </c>
      <c r="G40" s="85"/>
      <c r="H40" s="36">
        <f t="shared" si="2"/>
        <v>0</v>
      </c>
      <c r="I40" s="85"/>
      <c r="J40" s="36">
        <f t="shared" si="3"/>
        <v>0</v>
      </c>
      <c r="K40" s="37">
        <f t="shared" si="4"/>
        <v>0</v>
      </c>
      <c r="L40" s="36">
        <f t="shared" si="5"/>
        <v>0</v>
      </c>
      <c r="M40" s="85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5"/>
      <c r="D41" s="36">
        <f t="shared" si="0"/>
        <v>0</v>
      </c>
      <c r="E41" s="85"/>
      <c r="F41" s="36">
        <f t="shared" si="1"/>
        <v>0</v>
      </c>
      <c r="G41" s="85"/>
      <c r="H41" s="36">
        <f t="shared" si="2"/>
        <v>0</v>
      </c>
      <c r="I41" s="85"/>
      <c r="J41" s="36">
        <f t="shared" si="3"/>
        <v>0</v>
      </c>
      <c r="K41" s="37">
        <f t="shared" si="4"/>
        <v>0</v>
      </c>
      <c r="L41" s="36">
        <f t="shared" si="5"/>
        <v>0</v>
      </c>
      <c r="M41" s="85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5"/>
      <c r="D42" s="36">
        <f t="shared" si="0"/>
        <v>0</v>
      </c>
      <c r="E42" s="85"/>
      <c r="F42" s="36">
        <f t="shared" si="1"/>
        <v>0</v>
      </c>
      <c r="G42" s="85"/>
      <c r="H42" s="36">
        <f t="shared" si="2"/>
        <v>0</v>
      </c>
      <c r="I42" s="85"/>
      <c r="J42" s="36">
        <f t="shared" si="3"/>
        <v>0</v>
      </c>
      <c r="K42" s="37">
        <f t="shared" si="4"/>
        <v>0</v>
      </c>
      <c r="L42" s="36">
        <f t="shared" si="5"/>
        <v>0</v>
      </c>
      <c r="M42" s="85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5"/>
      <c r="D43" s="36">
        <f t="shared" si="0"/>
        <v>0</v>
      </c>
      <c r="E43" s="85"/>
      <c r="F43" s="36">
        <f t="shared" si="1"/>
        <v>0</v>
      </c>
      <c r="G43" s="85"/>
      <c r="H43" s="36">
        <f t="shared" si="2"/>
        <v>0</v>
      </c>
      <c r="I43" s="85"/>
      <c r="J43" s="36">
        <f t="shared" si="3"/>
        <v>0</v>
      </c>
      <c r="K43" s="37">
        <f t="shared" si="4"/>
        <v>0</v>
      </c>
      <c r="L43" s="36">
        <f t="shared" si="5"/>
        <v>0</v>
      </c>
      <c r="M43" s="85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5"/>
      <c r="D44" s="36">
        <f t="shared" si="0"/>
        <v>0</v>
      </c>
      <c r="E44" s="85"/>
      <c r="F44" s="36">
        <f t="shared" si="1"/>
        <v>0</v>
      </c>
      <c r="G44" s="85"/>
      <c r="H44" s="36">
        <f t="shared" si="2"/>
        <v>0</v>
      </c>
      <c r="I44" s="85"/>
      <c r="J44" s="36">
        <f t="shared" si="3"/>
        <v>0</v>
      </c>
      <c r="K44" s="37">
        <f t="shared" si="4"/>
        <v>0</v>
      </c>
      <c r="L44" s="36">
        <f t="shared" si="5"/>
        <v>0</v>
      </c>
      <c r="M44" s="85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5"/>
      <c r="D45" s="36">
        <f t="shared" si="0"/>
        <v>0</v>
      </c>
      <c r="E45" s="85"/>
      <c r="F45" s="36">
        <f t="shared" si="1"/>
        <v>0</v>
      </c>
      <c r="G45" s="85"/>
      <c r="H45" s="36">
        <f t="shared" si="2"/>
        <v>0</v>
      </c>
      <c r="I45" s="85"/>
      <c r="J45" s="36">
        <f t="shared" si="3"/>
        <v>0</v>
      </c>
      <c r="K45" s="37">
        <f t="shared" si="4"/>
        <v>0</v>
      </c>
      <c r="L45" s="36">
        <f t="shared" si="5"/>
        <v>0</v>
      </c>
      <c r="M45" s="85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5"/>
      <c r="D46" s="36">
        <f t="shared" si="0"/>
        <v>0</v>
      </c>
      <c r="E46" s="85"/>
      <c r="F46" s="36">
        <f t="shared" si="1"/>
        <v>0</v>
      </c>
      <c r="G46" s="85"/>
      <c r="H46" s="36">
        <f t="shared" si="2"/>
        <v>0</v>
      </c>
      <c r="I46" s="85"/>
      <c r="J46" s="36">
        <f t="shared" si="3"/>
        <v>0</v>
      </c>
      <c r="K46" s="37">
        <f t="shared" si="4"/>
        <v>0</v>
      </c>
      <c r="L46" s="36">
        <f t="shared" si="5"/>
        <v>0</v>
      </c>
      <c r="M46" s="85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5"/>
      <c r="D47" s="36">
        <f t="shared" si="0"/>
        <v>0</v>
      </c>
      <c r="E47" s="85"/>
      <c r="F47" s="36">
        <f t="shared" si="1"/>
        <v>0</v>
      </c>
      <c r="G47" s="85"/>
      <c r="H47" s="36">
        <f t="shared" si="2"/>
        <v>0</v>
      </c>
      <c r="I47" s="85"/>
      <c r="J47" s="36">
        <f t="shared" si="3"/>
        <v>0</v>
      </c>
      <c r="K47" s="37">
        <f t="shared" si="4"/>
        <v>0</v>
      </c>
      <c r="L47" s="36">
        <f t="shared" si="5"/>
        <v>0</v>
      </c>
      <c r="M47" s="85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5"/>
      <c r="D48" s="36">
        <f t="shared" si="0"/>
        <v>0</v>
      </c>
      <c r="E48" s="85"/>
      <c r="F48" s="36">
        <f t="shared" si="1"/>
        <v>0</v>
      </c>
      <c r="G48" s="85"/>
      <c r="H48" s="36">
        <f t="shared" si="2"/>
        <v>0</v>
      </c>
      <c r="I48" s="85"/>
      <c r="J48" s="36">
        <f t="shared" si="3"/>
        <v>0</v>
      </c>
      <c r="K48" s="37">
        <f t="shared" si="4"/>
        <v>0</v>
      </c>
      <c r="L48" s="36">
        <f t="shared" si="5"/>
        <v>0</v>
      </c>
      <c r="M48" s="85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5"/>
      <c r="D49" s="36">
        <f t="shared" si="0"/>
        <v>0</v>
      </c>
      <c r="E49" s="85"/>
      <c r="F49" s="36">
        <f t="shared" si="1"/>
        <v>0</v>
      </c>
      <c r="G49" s="85"/>
      <c r="H49" s="36">
        <f t="shared" si="2"/>
        <v>0</v>
      </c>
      <c r="I49" s="85"/>
      <c r="J49" s="36">
        <f t="shared" si="3"/>
        <v>0</v>
      </c>
      <c r="K49" s="37">
        <f t="shared" si="4"/>
        <v>0</v>
      </c>
      <c r="L49" s="36">
        <f t="shared" si="5"/>
        <v>0</v>
      </c>
      <c r="M49" s="85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5"/>
      <c r="D50" s="36">
        <f t="shared" si="0"/>
        <v>0</v>
      </c>
      <c r="E50" s="85"/>
      <c r="F50" s="36">
        <f t="shared" si="1"/>
        <v>0</v>
      </c>
      <c r="G50" s="85"/>
      <c r="H50" s="36">
        <f t="shared" si="2"/>
        <v>0</v>
      </c>
      <c r="I50" s="85"/>
      <c r="J50" s="36">
        <f t="shared" si="3"/>
        <v>0</v>
      </c>
      <c r="K50" s="37">
        <f t="shared" si="4"/>
        <v>0</v>
      </c>
      <c r="L50" s="36">
        <f t="shared" si="5"/>
        <v>0</v>
      </c>
      <c r="M50" s="85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5"/>
      <c r="D51" s="36">
        <f t="shared" si="0"/>
        <v>0</v>
      </c>
      <c r="E51" s="85"/>
      <c r="F51" s="36">
        <f t="shared" si="1"/>
        <v>0</v>
      </c>
      <c r="G51" s="85"/>
      <c r="H51" s="36">
        <f t="shared" si="2"/>
        <v>0</v>
      </c>
      <c r="I51" s="85"/>
      <c r="J51" s="36">
        <f t="shared" si="3"/>
        <v>0</v>
      </c>
      <c r="K51" s="37">
        <f t="shared" si="4"/>
        <v>0</v>
      </c>
      <c r="L51" s="36">
        <f t="shared" si="5"/>
        <v>0</v>
      </c>
      <c r="M51" s="85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5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อ่าน!B54</f>
        <v>ลงชื่อ..........................................ผู้ประเมิน</v>
      </c>
      <c r="C55" s="123"/>
      <c r="D55" s="123"/>
      <c r="E55" s="39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อ่าน!B55</f>
        <v>(นางสาววัชโรบล มณีรัตน์)</v>
      </c>
      <c r="C56" s="123"/>
      <c r="D56" s="39"/>
      <c r="E56" s="39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39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6:C56"/>
    <mergeCell ref="B57:D57"/>
    <mergeCell ref="H55:L55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tabSelected="1" workbookViewId="0">
      <selection activeCell="N17" sqref="N17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 t="s">
        <v>71</v>
      </c>
      <c r="O1" s="124"/>
      <c r="P1" s="124"/>
      <c r="Q1" s="124"/>
      <c r="R1" s="124"/>
      <c r="S1" s="124"/>
      <c r="T1" s="124"/>
      <c r="U1" s="124"/>
    </row>
    <row r="2" spans="1:26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 t="s">
        <v>49</v>
      </c>
      <c r="O2" s="124"/>
      <c r="P2" s="124"/>
      <c r="Q2" s="124"/>
      <c r="R2" s="124"/>
      <c r="S2" s="124"/>
      <c r="T2" s="124"/>
      <c r="U2" s="124"/>
    </row>
    <row r="3" spans="1:26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70" t="str">
        <f>รวบรวมความรู้!$B$3</f>
        <v>ชั้นมัธยมมศึกษาปีที่</v>
      </c>
      <c r="P3" s="71" t="str">
        <f>อ่าน!C3</f>
        <v>2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  <c r="N4" s="32" t="s">
        <v>50</v>
      </c>
      <c r="O4" s="32"/>
      <c r="P4" s="29"/>
      <c r="Q4" s="29"/>
      <c r="R4" s="32" t="s">
        <v>51</v>
      </c>
      <c r="S4" s="29"/>
      <c r="T4" s="29"/>
      <c r="U4" s="29"/>
    </row>
    <row r="5" spans="1:26" s="25" customFormat="1" ht="19.5" customHeight="1" x14ac:dyDescent="0.5">
      <c r="A5" s="29" t="s">
        <v>64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64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72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72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26" ht="15.75" customHeight="1" x14ac:dyDescent="0.5">
      <c r="A8" s="125"/>
      <c r="B8" s="125"/>
      <c r="C8" s="128" t="s">
        <v>15</v>
      </c>
      <c r="D8" s="140"/>
      <c r="E8" s="128" t="s">
        <v>17</v>
      </c>
      <c r="F8" s="140"/>
      <c r="G8" s="128" t="s">
        <v>73</v>
      </c>
      <c r="H8" s="140"/>
      <c r="I8" s="128" t="s">
        <v>74</v>
      </c>
      <c r="J8" s="140"/>
      <c r="K8" s="130"/>
      <c r="L8" s="131"/>
      <c r="M8" s="135"/>
      <c r="N8" s="142" t="s">
        <v>75</v>
      </c>
      <c r="O8" s="144" t="s">
        <v>20</v>
      </c>
      <c r="P8" s="145"/>
      <c r="Q8" s="145"/>
      <c r="R8" s="145"/>
      <c r="S8" s="146"/>
      <c r="T8" s="142" t="s">
        <v>6</v>
      </c>
    </row>
    <row r="9" spans="1:26" ht="15.75" customHeight="1" x14ac:dyDescent="0.5">
      <c r="A9" s="125"/>
      <c r="B9" s="125"/>
      <c r="C9" s="132"/>
      <c r="D9" s="141"/>
      <c r="E9" s="132"/>
      <c r="F9" s="141"/>
      <c r="G9" s="132"/>
      <c r="H9" s="141"/>
      <c r="I9" s="132"/>
      <c r="J9" s="141"/>
      <c r="K9" s="132"/>
      <c r="L9" s="133"/>
      <c r="M9" s="135"/>
      <c r="N9" s="143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43"/>
    </row>
    <row r="10" spans="1:26" ht="15.75" customHeight="1" x14ac:dyDescent="0.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  <c r="N10" s="41" t="s">
        <v>24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5"/>
      <c r="B11" s="125"/>
      <c r="C11" s="33">
        <v>80</v>
      </c>
      <c r="D11" s="125"/>
      <c r="E11" s="33">
        <v>80</v>
      </c>
      <c r="F11" s="125"/>
      <c r="G11" s="33">
        <v>80</v>
      </c>
      <c r="H11" s="125"/>
      <c r="I11" s="33">
        <v>80</v>
      </c>
      <c r="J11" s="125"/>
      <c r="K11" s="33">
        <v>320</v>
      </c>
      <c r="L11" s="125"/>
      <c r="M11" s="136"/>
      <c r="N11" s="41" t="s">
        <v>61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>
        <f>อ่าน!K12</f>
        <v>0</v>
      </c>
      <c r="D12" s="36">
        <f>อ่าน!L12</f>
        <v>0</v>
      </c>
      <c r="E12" s="35">
        <f>เขียน!K12</f>
        <v>0</v>
      </c>
      <c r="F12" s="36">
        <f>เขียน!L12</f>
        <v>0</v>
      </c>
      <c r="G12" s="35">
        <f>สื่อสาร!K12</f>
        <v>0</v>
      </c>
      <c r="H12" s="36">
        <f>สื่อสาร!L12</f>
        <v>0</v>
      </c>
      <c r="I12" s="35">
        <f>คำนวณ!K12</f>
        <v>0</v>
      </c>
      <c r="J12" s="36">
        <f>คำนวณ!L12</f>
        <v>0</v>
      </c>
      <c r="K12" s="37">
        <f>C12+E12+G12+I12</f>
        <v>0</v>
      </c>
      <c r="L12" s="36">
        <f>(K12*100)/$K$11</f>
        <v>0</v>
      </c>
      <c r="M12" s="85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7">
        <f>อ่าน!K13</f>
        <v>0</v>
      </c>
      <c r="D13" s="36">
        <f>อ่าน!L13</f>
        <v>0</v>
      </c>
      <c r="E13" s="37">
        <f>เขียน!K13</f>
        <v>0</v>
      </c>
      <c r="F13" s="36">
        <f>เขียน!L13</f>
        <v>0</v>
      </c>
      <c r="G13" s="37">
        <f>สื่อสาร!K13</f>
        <v>0</v>
      </c>
      <c r="H13" s="36">
        <f>สื่อสาร!L13</f>
        <v>0</v>
      </c>
      <c r="I13" s="37">
        <f>คำนวณ!K13</f>
        <v>0</v>
      </c>
      <c r="J13" s="36">
        <f>คำนวณ!L13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5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7">
        <f>อ่าน!K14</f>
        <v>0</v>
      </c>
      <c r="D14" s="36">
        <f>อ่าน!L14</f>
        <v>0</v>
      </c>
      <c r="E14" s="37">
        <f>เขียน!K14</f>
        <v>0</v>
      </c>
      <c r="F14" s="36">
        <f>เขียน!L14</f>
        <v>0</v>
      </c>
      <c r="G14" s="37">
        <f>สื่อสาร!K14</f>
        <v>0</v>
      </c>
      <c r="H14" s="36">
        <f>สื่อสาร!L14</f>
        <v>0</v>
      </c>
      <c r="I14" s="37">
        <f>คำนวณ!K14</f>
        <v>0</v>
      </c>
      <c r="J14" s="36">
        <f>คำนวณ!L14</f>
        <v>0</v>
      </c>
      <c r="K14" s="37">
        <f t="shared" si="1"/>
        <v>0</v>
      </c>
      <c r="L14" s="36">
        <f t="shared" si="2"/>
        <v>0</v>
      </c>
      <c r="M14" s="85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7">
        <f>อ่าน!K15</f>
        <v>0</v>
      </c>
      <c r="D15" s="36">
        <f>อ่าน!L15</f>
        <v>0</v>
      </c>
      <c r="E15" s="37">
        <f>เขียน!K15</f>
        <v>0</v>
      </c>
      <c r="F15" s="36">
        <f>เขียน!L15</f>
        <v>0</v>
      </c>
      <c r="G15" s="37">
        <f>สื่อสาร!K15</f>
        <v>0</v>
      </c>
      <c r="H15" s="36">
        <f>สื่อสาร!L15</f>
        <v>0</v>
      </c>
      <c r="I15" s="37">
        <f>คำนวณ!K15</f>
        <v>0</v>
      </c>
      <c r="J15" s="36">
        <f>คำนวณ!L15</f>
        <v>0</v>
      </c>
      <c r="K15" s="37">
        <f t="shared" si="1"/>
        <v>0</v>
      </c>
      <c r="L15" s="36">
        <f t="shared" si="2"/>
        <v>0</v>
      </c>
      <c r="M15" s="85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7">
        <f>อ่าน!K16</f>
        <v>0</v>
      </c>
      <c r="D16" s="36">
        <f>อ่าน!L16</f>
        <v>0</v>
      </c>
      <c r="E16" s="37">
        <f>เขียน!K16</f>
        <v>0</v>
      </c>
      <c r="F16" s="36">
        <f>เขียน!L16</f>
        <v>0</v>
      </c>
      <c r="G16" s="37">
        <f>สื่อสาร!K16</f>
        <v>0</v>
      </c>
      <c r="H16" s="36">
        <f>สื่อสาร!L16</f>
        <v>0</v>
      </c>
      <c r="I16" s="37">
        <f>คำนวณ!K16</f>
        <v>0</v>
      </c>
      <c r="J16" s="36">
        <f>คำนวณ!L16</f>
        <v>0</v>
      </c>
      <c r="K16" s="37">
        <f t="shared" si="1"/>
        <v>0</v>
      </c>
      <c r="L16" s="36">
        <f t="shared" si="2"/>
        <v>0</v>
      </c>
      <c r="M16" s="85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7">
        <f>อ่าน!K17</f>
        <v>0</v>
      </c>
      <c r="D17" s="36">
        <f>อ่าน!L17</f>
        <v>0</v>
      </c>
      <c r="E17" s="37">
        <f>เขียน!K17</f>
        <v>0</v>
      </c>
      <c r="F17" s="36">
        <f>เขียน!L17</f>
        <v>0</v>
      </c>
      <c r="G17" s="37">
        <f>สื่อสาร!K17</f>
        <v>0</v>
      </c>
      <c r="H17" s="36">
        <f>สื่อสาร!L17</f>
        <v>0</v>
      </c>
      <c r="I17" s="37">
        <f>คำนวณ!K17</f>
        <v>0</v>
      </c>
      <c r="J17" s="36">
        <f>คำนวณ!L17</f>
        <v>0</v>
      </c>
      <c r="K17" s="37">
        <f t="shared" si="1"/>
        <v>0</v>
      </c>
      <c r="L17" s="36">
        <f t="shared" si="2"/>
        <v>0</v>
      </c>
      <c r="M17" s="85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7">
        <f>อ่าน!K18</f>
        <v>0</v>
      </c>
      <c r="D18" s="36">
        <f>อ่าน!L18</f>
        <v>0</v>
      </c>
      <c r="E18" s="37">
        <f>เขียน!K18</f>
        <v>0</v>
      </c>
      <c r="F18" s="36">
        <f>เขียน!L18</f>
        <v>0</v>
      </c>
      <c r="G18" s="37">
        <f>สื่อสาร!K18</f>
        <v>0</v>
      </c>
      <c r="H18" s="36">
        <f>สื่อสาร!L18</f>
        <v>0</v>
      </c>
      <c r="I18" s="37">
        <f>คำนวณ!K18</f>
        <v>0</v>
      </c>
      <c r="J18" s="36">
        <f>คำนวณ!L18</f>
        <v>0</v>
      </c>
      <c r="K18" s="37">
        <f t="shared" si="1"/>
        <v>0</v>
      </c>
      <c r="L18" s="36">
        <f t="shared" si="2"/>
        <v>0</v>
      </c>
      <c r="M18" s="85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7">
        <f>อ่าน!K19</f>
        <v>0</v>
      </c>
      <c r="D19" s="36">
        <f>อ่าน!L19</f>
        <v>0</v>
      </c>
      <c r="E19" s="37">
        <f>เขียน!K19</f>
        <v>0</v>
      </c>
      <c r="F19" s="36">
        <f>เขียน!L19</f>
        <v>0</v>
      </c>
      <c r="G19" s="37">
        <f>สื่อสาร!K19</f>
        <v>0</v>
      </c>
      <c r="H19" s="36">
        <f>สื่อสาร!L19</f>
        <v>0</v>
      </c>
      <c r="I19" s="37">
        <f>คำนวณ!K19</f>
        <v>0</v>
      </c>
      <c r="J19" s="36">
        <f>คำนวณ!L19</f>
        <v>0</v>
      </c>
      <c r="K19" s="37">
        <f t="shared" si="1"/>
        <v>0</v>
      </c>
      <c r="L19" s="36">
        <f t="shared" si="2"/>
        <v>0</v>
      </c>
      <c r="M19" s="85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7">
        <f>อ่าน!K20</f>
        <v>0</v>
      </c>
      <c r="D20" s="36">
        <f>อ่าน!L20</f>
        <v>0</v>
      </c>
      <c r="E20" s="37">
        <f>เขียน!K20</f>
        <v>0</v>
      </c>
      <c r="F20" s="36">
        <f>เขียน!L20</f>
        <v>0</v>
      </c>
      <c r="G20" s="37">
        <f>สื่อสาร!K20</f>
        <v>0</v>
      </c>
      <c r="H20" s="36">
        <f>สื่อสาร!L20</f>
        <v>0</v>
      </c>
      <c r="I20" s="37">
        <f>คำนวณ!K20</f>
        <v>0</v>
      </c>
      <c r="J20" s="36">
        <f>คำนวณ!L20</f>
        <v>0</v>
      </c>
      <c r="K20" s="37">
        <f t="shared" si="1"/>
        <v>0</v>
      </c>
      <c r="L20" s="36">
        <f t="shared" si="2"/>
        <v>0</v>
      </c>
      <c r="M20" s="85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7">
        <f>อ่าน!K21</f>
        <v>0</v>
      </c>
      <c r="D21" s="36">
        <f>อ่าน!L21</f>
        <v>0</v>
      </c>
      <c r="E21" s="37">
        <f>เขียน!K21</f>
        <v>0</v>
      </c>
      <c r="F21" s="36">
        <f>เขียน!L21</f>
        <v>0</v>
      </c>
      <c r="G21" s="37">
        <f>สื่อสาร!K21</f>
        <v>0</v>
      </c>
      <c r="H21" s="36">
        <f>สื่อสาร!L21</f>
        <v>0</v>
      </c>
      <c r="I21" s="37">
        <f>คำนวณ!K21</f>
        <v>0</v>
      </c>
      <c r="J21" s="36">
        <f>คำนวณ!L21</f>
        <v>0</v>
      </c>
      <c r="K21" s="37">
        <f t="shared" si="1"/>
        <v>0</v>
      </c>
      <c r="L21" s="36">
        <f t="shared" si="2"/>
        <v>0</v>
      </c>
      <c r="M21" s="85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7">
        <f>อ่าน!K22</f>
        <v>0</v>
      </c>
      <c r="D22" s="36">
        <f>อ่าน!L22</f>
        <v>0</v>
      </c>
      <c r="E22" s="37">
        <f>เขียน!K22</f>
        <v>0</v>
      </c>
      <c r="F22" s="36">
        <f>เขียน!L22</f>
        <v>0</v>
      </c>
      <c r="G22" s="37">
        <f>สื่อสาร!K22</f>
        <v>0</v>
      </c>
      <c r="H22" s="36">
        <f>สื่อสาร!L22</f>
        <v>0</v>
      </c>
      <c r="I22" s="37">
        <f>คำนวณ!K22</f>
        <v>0</v>
      </c>
      <c r="J22" s="36">
        <f>คำนวณ!L22</f>
        <v>0</v>
      </c>
      <c r="K22" s="37">
        <f t="shared" si="1"/>
        <v>0</v>
      </c>
      <c r="L22" s="36">
        <f t="shared" si="2"/>
        <v>0</v>
      </c>
      <c r="M22" s="85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7">
        <f>อ่าน!K23</f>
        <v>0</v>
      </c>
      <c r="D23" s="36">
        <f>อ่าน!L23</f>
        <v>0</v>
      </c>
      <c r="E23" s="37">
        <f>เขียน!K23</f>
        <v>0</v>
      </c>
      <c r="F23" s="36">
        <f>เขียน!L23</f>
        <v>0</v>
      </c>
      <c r="G23" s="37">
        <f>สื่อสาร!K23</f>
        <v>0</v>
      </c>
      <c r="H23" s="36">
        <f>สื่อสาร!L23</f>
        <v>0</v>
      </c>
      <c r="I23" s="37">
        <f>คำนวณ!K23</f>
        <v>0</v>
      </c>
      <c r="J23" s="36">
        <f>คำนวณ!L23</f>
        <v>0</v>
      </c>
      <c r="K23" s="37">
        <f t="shared" si="1"/>
        <v>0</v>
      </c>
      <c r="L23" s="36">
        <f t="shared" si="2"/>
        <v>0</v>
      </c>
      <c r="M23" s="85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7">
        <f>อ่าน!K24</f>
        <v>0</v>
      </c>
      <c r="D24" s="36">
        <f>อ่าน!L24</f>
        <v>0</v>
      </c>
      <c r="E24" s="37">
        <f>เขียน!K24</f>
        <v>0</v>
      </c>
      <c r="F24" s="36">
        <f>เขียน!L24</f>
        <v>0</v>
      </c>
      <c r="G24" s="37">
        <f>สื่อสาร!K24</f>
        <v>0</v>
      </c>
      <c r="H24" s="36">
        <f>สื่อสาร!L24</f>
        <v>0</v>
      </c>
      <c r="I24" s="37">
        <f>คำนวณ!K24</f>
        <v>0</v>
      </c>
      <c r="J24" s="36">
        <f>คำนวณ!L24</f>
        <v>0</v>
      </c>
      <c r="K24" s="37">
        <f t="shared" si="1"/>
        <v>0</v>
      </c>
      <c r="L24" s="36">
        <f t="shared" si="2"/>
        <v>0</v>
      </c>
      <c r="M24" s="85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7">
        <f>อ่าน!K25</f>
        <v>0</v>
      </c>
      <c r="D25" s="36">
        <f>อ่าน!L25</f>
        <v>0</v>
      </c>
      <c r="E25" s="37">
        <f>เขียน!K25</f>
        <v>0</v>
      </c>
      <c r="F25" s="36">
        <f>เขียน!L25</f>
        <v>0</v>
      </c>
      <c r="G25" s="37">
        <f>สื่อสาร!K25</f>
        <v>0</v>
      </c>
      <c r="H25" s="36">
        <f>สื่อสาร!L25</f>
        <v>0</v>
      </c>
      <c r="I25" s="37">
        <f>คำนวณ!K25</f>
        <v>0</v>
      </c>
      <c r="J25" s="36">
        <f>คำนวณ!L25</f>
        <v>0</v>
      </c>
      <c r="K25" s="37">
        <f t="shared" si="1"/>
        <v>0</v>
      </c>
      <c r="L25" s="36">
        <f t="shared" si="2"/>
        <v>0</v>
      </c>
      <c r="M25" s="85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7">
        <f>อ่าน!K26</f>
        <v>0</v>
      </c>
      <c r="D26" s="36">
        <f>อ่าน!L26</f>
        <v>0</v>
      </c>
      <c r="E26" s="37">
        <f>เขียน!K26</f>
        <v>0</v>
      </c>
      <c r="F26" s="36">
        <f>เขียน!L26</f>
        <v>0</v>
      </c>
      <c r="G26" s="37">
        <f>สื่อสาร!K26</f>
        <v>0</v>
      </c>
      <c r="H26" s="36">
        <f>สื่อสาร!L26</f>
        <v>0</v>
      </c>
      <c r="I26" s="37">
        <f>คำนวณ!K26</f>
        <v>0</v>
      </c>
      <c r="J26" s="36">
        <f>คำนวณ!L26</f>
        <v>0</v>
      </c>
      <c r="K26" s="37">
        <f t="shared" si="1"/>
        <v>0</v>
      </c>
      <c r="L26" s="36">
        <f t="shared" si="2"/>
        <v>0</v>
      </c>
      <c r="M26" s="85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7">
        <f>อ่าน!K27</f>
        <v>0</v>
      </c>
      <c r="D27" s="36">
        <f>อ่าน!L27</f>
        <v>0</v>
      </c>
      <c r="E27" s="37">
        <f>เขียน!K27</f>
        <v>0</v>
      </c>
      <c r="F27" s="36">
        <f>เขียน!L27</f>
        <v>0</v>
      </c>
      <c r="G27" s="37">
        <f>สื่อสาร!K27</f>
        <v>0</v>
      </c>
      <c r="H27" s="36">
        <f>สื่อสาร!L27</f>
        <v>0</v>
      </c>
      <c r="I27" s="37">
        <f>คำนวณ!K27</f>
        <v>0</v>
      </c>
      <c r="J27" s="36">
        <f>คำนวณ!L27</f>
        <v>0</v>
      </c>
      <c r="K27" s="37">
        <f t="shared" si="1"/>
        <v>0</v>
      </c>
      <c r="L27" s="36">
        <f t="shared" si="2"/>
        <v>0</v>
      </c>
      <c r="M27" s="85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7">
        <f>อ่าน!K28</f>
        <v>0</v>
      </c>
      <c r="D28" s="36">
        <f>อ่าน!L28</f>
        <v>0</v>
      </c>
      <c r="E28" s="37">
        <f>เขียน!K28</f>
        <v>0</v>
      </c>
      <c r="F28" s="36">
        <f>เขียน!L28</f>
        <v>0</v>
      </c>
      <c r="G28" s="37">
        <f>สื่อสาร!K28</f>
        <v>0</v>
      </c>
      <c r="H28" s="36">
        <f>สื่อสาร!L28</f>
        <v>0</v>
      </c>
      <c r="I28" s="37">
        <f>คำนวณ!K28</f>
        <v>0</v>
      </c>
      <c r="J28" s="36">
        <f>คำนวณ!L28</f>
        <v>0</v>
      </c>
      <c r="K28" s="37">
        <f t="shared" si="1"/>
        <v>0</v>
      </c>
      <c r="L28" s="36">
        <f t="shared" si="2"/>
        <v>0</v>
      </c>
      <c r="M28" s="85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7">
        <f>อ่าน!K29</f>
        <v>0</v>
      </c>
      <c r="D29" s="36">
        <f>อ่าน!L29</f>
        <v>0</v>
      </c>
      <c r="E29" s="37">
        <f>เขียน!K29</f>
        <v>0</v>
      </c>
      <c r="F29" s="36">
        <f>เขียน!L29</f>
        <v>0</v>
      </c>
      <c r="G29" s="37">
        <f>สื่อสาร!K29</f>
        <v>0</v>
      </c>
      <c r="H29" s="36">
        <f>สื่อสาร!L29</f>
        <v>0</v>
      </c>
      <c r="I29" s="37">
        <f>คำนวณ!K29</f>
        <v>0</v>
      </c>
      <c r="J29" s="36">
        <f>คำนวณ!L29</f>
        <v>0</v>
      </c>
      <c r="K29" s="37">
        <f t="shared" si="1"/>
        <v>0</v>
      </c>
      <c r="L29" s="36">
        <f t="shared" si="2"/>
        <v>0</v>
      </c>
      <c r="M29" s="85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7">
        <f>อ่าน!K30</f>
        <v>0</v>
      </c>
      <c r="D30" s="36">
        <f>อ่าน!L30</f>
        <v>0</v>
      </c>
      <c r="E30" s="37">
        <f>เขียน!K30</f>
        <v>0</v>
      </c>
      <c r="F30" s="36">
        <f>เขียน!L30</f>
        <v>0</v>
      </c>
      <c r="G30" s="37">
        <f>สื่อสาร!K30</f>
        <v>0</v>
      </c>
      <c r="H30" s="36">
        <f>สื่อสาร!L30</f>
        <v>0</v>
      </c>
      <c r="I30" s="37">
        <f>คำนวณ!K30</f>
        <v>0</v>
      </c>
      <c r="J30" s="36">
        <f>คำนวณ!L30</f>
        <v>0</v>
      </c>
      <c r="K30" s="37">
        <f t="shared" si="1"/>
        <v>0</v>
      </c>
      <c r="L30" s="36">
        <f t="shared" si="2"/>
        <v>0</v>
      </c>
      <c r="M30" s="85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7">
        <f>อ่าน!K31</f>
        <v>0</v>
      </c>
      <c r="D31" s="36">
        <f>อ่าน!L31</f>
        <v>0</v>
      </c>
      <c r="E31" s="37">
        <f>เขียน!K31</f>
        <v>0</v>
      </c>
      <c r="F31" s="36">
        <f>เขียน!L31</f>
        <v>0</v>
      </c>
      <c r="G31" s="37">
        <f>สื่อสาร!K31</f>
        <v>0</v>
      </c>
      <c r="H31" s="36">
        <f>สื่อสาร!L31</f>
        <v>0</v>
      </c>
      <c r="I31" s="37">
        <f>คำนวณ!K31</f>
        <v>0</v>
      </c>
      <c r="J31" s="36">
        <f>คำนวณ!L31</f>
        <v>0</v>
      </c>
      <c r="K31" s="37">
        <f t="shared" si="1"/>
        <v>0</v>
      </c>
      <c r="L31" s="36">
        <f t="shared" si="2"/>
        <v>0</v>
      </c>
      <c r="M31" s="85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7">
        <f>อ่าน!K32</f>
        <v>0</v>
      </c>
      <c r="D32" s="36">
        <f>อ่าน!L32</f>
        <v>0</v>
      </c>
      <c r="E32" s="37">
        <f>เขียน!K32</f>
        <v>0</v>
      </c>
      <c r="F32" s="36">
        <f>เขียน!L32</f>
        <v>0</v>
      </c>
      <c r="G32" s="37">
        <f>สื่อสาร!K32</f>
        <v>0</v>
      </c>
      <c r="H32" s="36">
        <f>สื่อสาร!L32</f>
        <v>0</v>
      </c>
      <c r="I32" s="37">
        <f>คำนวณ!K32</f>
        <v>0</v>
      </c>
      <c r="J32" s="36">
        <f>คำนวณ!L32</f>
        <v>0</v>
      </c>
      <c r="K32" s="37">
        <f t="shared" si="1"/>
        <v>0</v>
      </c>
      <c r="L32" s="36">
        <f t="shared" si="2"/>
        <v>0</v>
      </c>
      <c r="M32" s="85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7">
        <f>อ่าน!K33</f>
        <v>0</v>
      </c>
      <c r="D33" s="36">
        <f>อ่าน!L33</f>
        <v>0</v>
      </c>
      <c r="E33" s="37">
        <f>เขียน!K33</f>
        <v>0</v>
      </c>
      <c r="F33" s="36">
        <f>เขียน!L33</f>
        <v>0</v>
      </c>
      <c r="G33" s="37">
        <f>สื่อสาร!K33</f>
        <v>0</v>
      </c>
      <c r="H33" s="36">
        <f>สื่อสาร!L33</f>
        <v>0</v>
      </c>
      <c r="I33" s="37">
        <f>คำนวณ!K33</f>
        <v>0</v>
      </c>
      <c r="J33" s="36">
        <f>คำนวณ!L33</f>
        <v>0</v>
      </c>
      <c r="K33" s="37">
        <f t="shared" si="1"/>
        <v>0</v>
      </c>
      <c r="L33" s="36">
        <f t="shared" si="2"/>
        <v>0</v>
      </c>
      <c r="M33" s="85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7">
        <f>อ่าน!K34</f>
        <v>0</v>
      </c>
      <c r="D34" s="36">
        <f>อ่าน!L34</f>
        <v>0</v>
      </c>
      <c r="E34" s="37">
        <f>เขียน!K34</f>
        <v>0</v>
      </c>
      <c r="F34" s="36">
        <f>เขียน!L34</f>
        <v>0</v>
      </c>
      <c r="G34" s="37">
        <f>สื่อสาร!K34</f>
        <v>0</v>
      </c>
      <c r="H34" s="36">
        <f>สื่อสาร!L34</f>
        <v>0</v>
      </c>
      <c r="I34" s="37">
        <f>คำนวณ!K34</f>
        <v>0</v>
      </c>
      <c r="J34" s="36">
        <f>คำนวณ!L34</f>
        <v>0</v>
      </c>
      <c r="K34" s="37">
        <f t="shared" si="1"/>
        <v>0</v>
      </c>
      <c r="L34" s="36">
        <f t="shared" si="2"/>
        <v>0</v>
      </c>
      <c r="M34" s="85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7">
        <f>อ่าน!K35</f>
        <v>0</v>
      </c>
      <c r="D35" s="36">
        <f>อ่าน!L35</f>
        <v>0</v>
      </c>
      <c r="E35" s="37">
        <f>เขียน!K35</f>
        <v>0</v>
      </c>
      <c r="F35" s="36">
        <f>เขียน!L35</f>
        <v>0</v>
      </c>
      <c r="G35" s="37">
        <f>สื่อสาร!K35</f>
        <v>0</v>
      </c>
      <c r="H35" s="36">
        <f>สื่อสาร!L35</f>
        <v>0</v>
      </c>
      <c r="I35" s="37">
        <f>คำนวณ!K35</f>
        <v>0</v>
      </c>
      <c r="J35" s="36">
        <f>คำนวณ!L35</f>
        <v>0</v>
      </c>
      <c r="K35" s="37">
        <f t="shared" si="1"/>
        <v>0</v>
      </c>
      <c r="L35" s="36">
        <f t="shared" si="2"/>
        <v>0</v>
      </c>
      <c r="M35" s="85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7">
        <f>อ่าน!K36</f>
        <v>0</v>
      </c>
      <c r="D36" s="36">
        <f>อ่าน!L36</f>
        <v>0</v>
      </c>
      <c r="E36" s="37">
        <f>เขียน!K36</f>
        <v>0</v>
      </c>
      <c r="F36" s="36">
        <f>เขียน!L36</f>
        <v>0</v>
      </c>
      <c r="G36" s="37">
        <f>สื่อสาร!K36</f>
        <v>0</v>
      </c>
      <c r="H36" s="36">
        <f>สื่อสาร!L36</f>
        <v>0</v>
      </c>
      <c r="I36" s="37">
        <f>คำนวณ!K36</f>
        <v>0</v>
      </c>
      <c r="J36" s="36">
        <f>คำนวณ!L36</f>
        <v>0</v>
      </c>
      <c r="K36" s="37">
        <f t="shared" si="1"/>
        <v>0</v>
      </c>
      <c r="L36" s="36">
        <f t="shared" si="2"/>
        <v>0</v>
      </c>
      <c r="M36" s="85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7">
        <f>อ่าน!K37</f>
        <v>0</v>
      </c>
      <c r="D37" s="36">
        <f>อ่าน!L37</f>
        <v>0</v>
      </c>
      <c r="E37" s="37">
        <f>เขียน!K37</f>
        <v>0</v>
      </c>
      <c r="F37" s="36">
        <f>เขียน!L37</f>
        <v>0</v>
      </c>
      <c r="G37" s="37">
        <f>สื่อสาร!K37</f>
        <v>0</v>
      </c>
      <c r="H37" s="36">
        <f>สื่อสาร!L37</f>
        <v>0</v>
      </c>
      <c r="I37" s="37">
        <f>คำนวณ!K37</f>
        <v>0</v>
      </c>
      <c r="J37" s="36">
        <f>คำนวณ!L37</f>
        <v>0</v>
      </c>
      <c r="K37" s="37">
        <f t="shared" si="1"/>
        <v>0</v>
      </c>
      <c r="L37" s="36">
        <f t="shared" si="2"/>
        <v>0</v>
      </c>
      <c r="M37" s="85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7">
        <f>อ่าน!K38</f>
        <v>0</v>
      </c>
      <c r="D38" s="36">
        <f>อ่าน!L38</f>
        <v>0</v>
      </c>
      <c r="E38" s="37">
        <f>เขียน!K38</f>
        <v>0</v>
      </c>
      <c r="F38" s="36">
        <f>เขียน!L38</f>
        <v>0</v>
      </c>
      <c r="G38" s="37">
        <f>สื่อสาร!K38</f>
        <v>0</v>
      </c>
      <c r="H38" s="36">
        <f>สื่อสาร!L38</f>
        <v>0</v>
      </c>
      <c r="I38" s="37">
        <f>คำนวณ!K38</f>
        <v>0</v>
      </c>
      <c r="J38" s="36">
        <f>คำนวณ!L38</f>
        <v>0</v>
      </c>
      <c r="K38" s="37">
        <f t="shared" si="1"/>
        <v>0</v>
      </c>
      <c r="L38" s="36">
        <f t="shared" si="2"/>
        <v>0</v>
      </c>
      <c r="M38" s="85" t="str">
        <f t="shared" si="3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7">
        <f>อ่าน!K39</f>
        <v>0</v>
      </c>
      <c r="D39" s="36">
        <f>อ่าน!L39</f>
        <v>0</v>
      </c>
      <c r="E39" s="37">
        <f>เขียน!K39</f>
        <v>0</v>
      </c>
      <c r="F39" s="36">
        <f>เขียน!L39</f>
        <v>0</v>
      </c>
      <c r="G39" s="37">
        <f>สื่อสาร!K39</f>
        <v>0</v>
      </c>
      <c r="H39" s="36">
        <f>สื่อสาร!L39</f>
        <v>0</v>
      </c>
      <c r="I39" s="37">
        <f>คำนวณ!K39</f>
        <v>0</v>
      </c>
      <c r="J39" s="36">
        <f>คำนวณ!L39</f>
        <v>0</v>
      </c>
      <c r="K39" s="37">
        <f t="shared" si="1"/>
        <v>0</v>
      </c>
      <c r="L39" s="36">
        <f t="shared" si="2"/>
        <v>0</v>
      </c>
      <c r="M39" s="85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อ่าน!K40</f>
        <v>0</v>
      </c>
      <c r="D40" s="36">
        <f>อ่าน!L40</f>
        <v>0</v>
      </c>
      <c r="E40" s="37">
        <f>เขียน!K40</f>
        <v>0</v>
      </c>
      <c r="F40" s="36">
        <f>เขียน!L40</f>
        <v>0</v>
      </c>
      <c r="G40" s="37">
        <f>สื่อสาร!K40</f>
        <v>0</v>
      </c>
      <c r="H40" s="36">
        <f>สื่อสาร!L40</f>
        <v>0</v>
      </c>
      <c r="I40" s="37">
        <f>คำนวณ!K40</f>
        <v>0</v>
      </c>
      <c r="J40" s="36">
        <f>คำนวณ!L40</f>
        <v>0</v>
      </c>
      <c r="K40" s="37">
        <f t="shared" si="1"/>
        <v>0</v>
      </c>
      <c r="L40" s="36">
        <f t="shared" si="2"/>
        <v>0</v>
      </c>
      <c r="M40" s="85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อ่าน!K41</f>
        <v>0</v>
      </c>
      <c r="D41" s="36">
        <f>อ่าน!L41</f>
        <v>0</v>
      </c>
      <c r="E41" s="37">
        <f>เขียน!K41</f>
        <v>0</v>
      </c>
      <c r="F41" s="36">
        <f>เขียน!L41</f>
        <v>0</v>
      </c>
      <c r="G41" s="37">
        <f>สื่อสาร!K41</f>
        <v>0</v>
      </c>
      <c r="H41" s="36">
        <f>สื่อสาร!L41</f>
        <v>0</v>
      </c>
      <c r="I41" s="37">
        <f>คำนวณ!K41</f>
        <v>0</v>
      </c>
      <c r="J41" s="36">
        <f>คำนวณ!L41</f>
        <v>0</v>
      </c>
      <c r="K41" s="37">
        <f t="shared" si="1"/>
        <v>0</v>
      </c>
      <c r="L41" s="36">
        <f t="shared" si="2"/>
        <v>0</v>
      </c>
      <c r="M41" s="85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อ่าน!K42</f>
        <v>0</v>
      </c>
      <c r="D42" s="36">
        <f>อ่าน!L42</f>
        <v>0</v>
      </c>
      <c r="E42" s="37">
        <f>เขียน!K42</f>
        <v>0</v>
      </c>
      <c r="F42" s="36">
        <f>เขียน!L42</f>
        <v>0</v>
      </c>
      <c r="G42" s="37">
        <f>สื่อสาร!K42</f>
        <v>0</v>
      </c>
      <c r="H42" s="36">
        <f>สื่อสาร!L42</f>
        <v>0</v>
      </c>
      <c r="I42" s="37">
        <f>คำนวณ!K42</f>
        <v>0</v>
      </c>
      <c r="J42" s="36">
        <f>คำนวณ!L42</f>
        <v>0</v>
      </c>
      <c r="K42" s="37">
        <f t="shared" si="1"/>
        <v>0</v>
      </c>
      <c r="L42" s="36">
        <f t="shared" si="2"/>
        <v>0</v>
      </c>
      <c r="M42" s="85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อ่าน!K43</f>
        <v>0</v>
      </c>
      <c r="D43" s="36">
        <f>อ่าน!L43</f>
        <v>0</v>
      </c>
      <c r="E43" s="37">
        <f>เขียน!K43</f>
        <v>0</v>
      </c>
      <c r="F43" s="36">
        <f>เขียน!L43</f>
        <v>0</v>
      </c>
      <c r="G43" s="37">
        <f>สื่อสาร!K43</f>
        <v>0</v>
      </c>
      <c r="H43" s="36">
        <f>สื่อสาร!L43</f>
        <v>0</v>
      </c>
      <c r="I43" s="37">
        <f>คำนวณ!K43</f>
        <v>0</v>
      </c>
      <c r="J43" s="36">
        <f>คำนวณ!L43</f>
        <v>0</v>
      </c>
      <c r="K43" s="37">
        <f t="shared" si="1"/>
        <v>0</v>
      </c>
      <c r="L43" s="36">
        <f t="shared" si="2"/>
        <v>0</v>
      </c>
      <c r="M43" s="85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อ่าน!K44</f>
        <v>0</v>
      </c>
      <c r="D44" s="36">
        <f>อ่าน!L44</f>
        <v>0</v>
      </c>
      <c r="E44" s="37">
        <f>เขียน!K44</f>
        <v>0</v>
      </c>
      <c r="F44" s="36">
        <f>เขียน!L44</f>
        <v>0</v>
      </c>
      <c r="G44" s="37">
        <f>สื่อสาร!K44</f>
        <v>0</v>
      </c>
      <c r="H44" s="36">
        <f>สื่อสาร!L44</f>
        <v>0</v>
      </c>
      <c r="I44" s="37">
        <f>คำนวณ!K44</f>
        <v>0</v>
      </c>
      <c r="J44" s="36">
        <f>คำนวณ!L44</f>
        <v>0</v>
      </c>
      <c r="K44" s="37">
        <f t="shared" si="1"/>
        <v>0</v>
      </c>
      <c r="L44" s="36">
        <f t="shared" si="2"/>
        <v>0</v>
      </c>
      <c r="M44" s="85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อ่าน!K45</f>
        <v>0</v>
      </c>
      <c r="D45" s="36">
        <f>อ่าน!L45</f>
        <v>0</v>
      </c>
      <c r="E45" s="37">
        <f>เขียน!K45</f>
        <v>0</v>
      </c>
      <c r="F45" s="36">
        <f>เขียน!L45</f>
        <v>0</v>
      </c>
      <c r="G45" s="37">
        <f>สื่อสาร!K45</f>
        <v>0</v>
      </c>
      <c r="H45" s="36">
        <f>สื่อสาร!L45</f>
        <v>0</v>
      </c>
      <c r="I45" s="37">
        <f>คำนวณ!K45</f>
        <v>0</v>
      </c>
      <c r="J45" s="36">
        <f>คำนวณ!L45</f>
        <v>0</v>
      </c>
      <c r="K45" s="37">
        <f t="shared" si="1"/>
        <v>0</v>
      </c>
      <c r="L45" s="36">
        <f t="shared" si="2"/>
        <v>0</v>
      </c>
      <c r="M45" s="85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อ่าน!K46</f>
        <v>0</v>
      </c>
      <c r="D46" s="36">
        <f>อ่าน!L46</f>
        <v>0</v>
      </c>
      <c r="E46" s="37">
        <f>เขียน!K46</f>
        <v>0</v>
      </c>
      <c r="F46" s="36">
        <f>เขียน!L46</f>
        <v>0</v>
      </c>
      <c r="G46" s="37">
        <f>สื่อสาร!K46</f>
        <v>0</v>
      </c>
      <c r="H46" s="36">
        <f>สื่อสาร!L46</f>
        <v>0</v>
      </c>
      <c r="I46" s="37">
        <f>คำนวณ!K46</f>
        <v>0</v>
      </c>
      <c r="J46" s="36">
        <f>คำนวณ!L46</f>
        <v>0</v>
      </c>
      <c r="K46" s="37">
        <f t="shared" si="1"/>
        <v>0</v>
      </c>
      <c r="L46" s="36">
        <f t="shared" si="2"/>
        <v>0</v>
      </c>
      <c r="M46" s="85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อ่าน!K47</f>
        <v>0</v>
      </c>
      <c r="D47" s="36">
        <f>อ่าน!L47</f>
        <v>0</v>
      </c>
      <c r="E47" s="37">
        <f>เขียน!K47</f>
        <v>0</v>
      </c>
      <c r="F47" s="36">
        <f>เขียน!L47</f>
        <v>0</v>
      </c>
      <c r="G47" s="37">
        <f>สื่อสาร!K47</f>
        <v>0</v>
      </c>
      <c r="H47" s="36">
        <f>สื่อสาร!L47</f>
        <v>0</v>
      </c>
      <c r="I47" s="37">
        <f>คำนวณ!K47</f>
        <v>0</v>
      </c>
      <c r="J47" s="36">
        <f>คำนวณ!L47</f>
        <v>0</v>
      </c>
      <c r="K47" s="37">
        <f t="shared" si="1"/>
        <v>0</v>
      </c>
      <c r="L47" s="36">
        <f t="shared" si="2"/>
        <v>0</v>
      </c>
      <c r="M47" s="85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อ่าน!K48</f>
        <v>0</v>
      </c>
      <c r="D48" s="36">
        <f>อ่าน!L48</f>
        <v>0</v>
      </c>
      <c r="E48" s="37">
        <f>เขียน!K48</f>
        <v>0</v>
      </c>
      <c r="F48" s="36">
        <f>เขียน!L48</f>
        <v>0</v>
      </c>
      <c r="G48" s="37">
        <f>สื่อสาร!K48</f>
        <v>0</v>
      </c>
      <c r="H48" s="36">
        <f>สื่อสาร!L48</f>
        <v>0</v>
      </c>
      <c r="I48" s="37">
        <f>คำนวณ!K48</f>
        <v>0</v>
      </c>
      <c r="J48" s="36">
        <f>คำนวณ!L48</f>
        <v>0</v>
      </c>
      <c r="K48" s="37">
        <f t="shared" si="1"/>
        <v>0</v>
      </c>
      <c r="L48" s="36">
        <f t="shared" si="2"/>
        <v>0</v>
      </c>
      <c r="M48" s="85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อ่าน!K49</f>
        <v>0</v>
      </c>
      <c r="D49" s="36">
        <f>อ่าน!L49</f>
        <v>0</v>
      </c>
      <c r="E49" s="37">
        <f>เขียน!K49</f>
        <v>0</v>
      </c>
      <c r="F49" s="36">
        <f>เขียน!L49</f>
        <v>0</v>
      </c>
      <c r="G49" s="37">
        <f>สื่อสาร!K49</f>
        <v>0</v>
      </c>
      <c r="H49" s="36">
        <f>สื่อสาร!L49</f>
        <v>0</v>
      </c>
      <c r="I49" s="37">
        <f>คำนวณ!K49</f>
        <v>0</v>
      </c>
      <c r="J49" s="36">
        <f>คำนวณ!L49</f>
        <v>0</v>
      </c>
      <c r="K49" s="37">
        <f t="shared" si="1"/>
        <v>0</v>
      </c>
      <c r="L49" s="36">
        <f t="shared" si="2"/>
        <v>0</v>
      </c>
      <c r="M49" s="85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อ่าน!K50</f>
        <v>0</v>
      </c>
      <c r="D50" s="36">
        <f>อ่าน!L50</f>
        <v>0</v>
      </c>
      <c r="E50" s="37">
        <f>เขียน!K50</f>
        <v>0</v>
      </c>
      <c r="F50" s="36">
        <f>เขียน!L50</f>
        <v>0</v>
      </c>
      <c r="G50" s="37">
        <f>สื่อสาร!K50</f>
        <v>0</v>
      </c>
      <c r="H50" s="36">
        <f>สื่อสาร!L50</f>
        <v>0</v>
      </c>
      <c r="I50" s="37">
        <f>คำนวณ!K50</f>
        <v>0</v>
      </c>
      <c r="J50" s="36">
        <f>คำนวณ!L50</f>
        <v>0</v>
      </c>
      <c r="K50" s="37">
        <f t="shared" si="1"/>
        <v>0</v>
      </c>
      <c r="L50" s="36">
        <f t="shared" si="2"/>
        <v>0</v>
      </c>
      <c r="M50" s="85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อ่าน!K51</f>
        <v>0</v>
      </c>
      <c r="D51" s="36">
        <f>อ่าน!L51</f>
        <v>0</v>
      </c>
      <c r="E51" s="37">
        <f>เขียน!K51</f>
        <v>0</v>
      </c>
      <c r="F51" s="36">
        <f>เขียน!L51</f>
        <v>0</v>
      </c>
      <c r="G51" s="37">
        <f>สื่อสาร!K51</f>
        <v>0</v>
      </c>
      <c r="H51" s="36">
        <f>สื่อสาร!L51</f>
        <v>0</v>
      </c>
      <c r="I51" s="37">
        <f>คำนวณ!K51</f>
        <v>0</v>
      </c>
      <c r="J51" s="36">
        <f>คำนวณ!L51</f>
        <v>0</v>
      </c>
      <c r="K51" s="37">
        <f t="shared" si="1"/>
        <v>0</v>
      </c>
      <c r="L51" s="36">
        <f t="shared" si="2"/>
        <v>0</v>
      </c>
      <c r="M51" s="85" t="str">
        <f t="shared" si="3"/>
        <v>กำลังพัฒนา</v>
      </c>
    </row>
    <row r="52" spans="1:13" ht="15.75" customHeight="1" x14ac:dyDescent="0.45">
      <c r="A52" s="127" t="s">
        <v>12</v>
      </c>
      <c r="B52" s="127"/>
      <c r="C52" s="37">
        <f>อ่าน!K52</f>
        <v>0</v>
      </c>
      <c r="D52" s="36">
        <f>อ่าน!L52</f>
        <v>0</v>
      </c>
      <c r="E52" s="37">
        <f>เขียน!K52</f>
        <v>0</v>
      </c>
      <c r="F52" s="36">
        <f>เขียน!L52</f>
        <v>0</v>
      </c>
      <c r="G52" s="38">
        <f>สื่อสาร!K52</f>
        <v>0</v>
      </c>
      <c r="H52" s="36">
        <f>สื่อสาร!L52</f>
        <v>0</v>
      </c>
      <c r="I52" s="37">
        <f>คำนวณ!K52</f>
        <v>0</v>
      </c>
      <c r="J52" s="36">
        <f>คำนวณ!L52</f>
        <v>0</v>
      </c>
      <c r="K52" s="37">
        <f>SUM(C52,E52,G52,I52)</f>
        <v>0</v>
      </c>
      <c r="L52" s="36">
        <f t="shared" si="2"/>
        <v>0</v>
      </c>
      <c r="M52" s="85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75" t="str">
        <f>อ่าน!B54</f>
        <v>ลงชื่อ..........................................ผู้ประเมิน</v>
      </c>
      <c r="C55" s="75"/>
      <c r="D55" s="75"/>
      <c r="E55" s="39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อ่าน!B55</f>
        <v>(นางสาววัชโรบล มณีรัตน์)</v>
      </c>
      <c r="C56" s="123"/>
      <c r="D56" s="39"/>
      <c r="E56" s="39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39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N8:N9"/>
    <mergeCell ref="O8:S8"/>
    <mergeCell ref="T8:T9"/>
    <mergeCell ref="D10:D11"/>
    <mergeCell ref="F10:F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6:C56"/>
    <mergeCell ref="B57:D57"/>
    <mergeCell ref="H55:L55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6.7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80</v>
      </c>
      <c r="I5" s="29"/>
      <c r="J5" s="29"/>
    </row>
    <row r="6" spans="1:13" s="25" customFormat="1" ht="19.5" customHeight="1" x14ac:dyDescent="0.5">
      <c r="A6" s="29" t="s">
        <v>81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คำนวณ!C9</f>
        <v>243454</v>
      </c>
      <c r="D9" s="139"/>
      <c r="E9" s="139">
        <f>คำนวณ!E9</f>
        <v>243526</v>
      </c>
      <c r="F9" s="139"/>
      <c r="G9" s="139">
        <f>คำนวณ!G9</f>
        <v>243615</v>
      </c>
      <c r="H9" s="139"/>
      <c r="I9" s="139">
        <f>คำนวณ!I9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39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39"/>
      <c r="E56" s="39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39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B56:C56"/>
    <mergeCell ref="B57:D57"/>
    <mergeCell ref="H55:L55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8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82</v>
      </c>
      <c r="I5" s="29"/>
      <c r="J5" s="29"/>
    </row>
    <row r="6" spans="1:13" s="25" customFormat="1" ht="19.5" customHeight="1" x14ac:dyDescent="0.5">
      <c r="A6" s="29" t="s">
        <v>83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21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21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21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21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  <c r="U52" s="8"/>
    </row>
    <row r="53" spans="1:2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2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21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39"/>
      <c r="F55" s="39"/>
      <c r="G55" s="39"/>
      <c r="H55" s="123"/>
      <c r="I55" s="123"/>
      <c r="J55" s="123"/>
      <c r="K55" s="123"/>
      <c r="L55" s="123"/>
      <c r="M55" s="39"/>
    </row>
    <row r="56" spans="1:21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39"/>
      <c r="E56" s="39"/>
      <c r="F56" s="39"/>
      <c r="G56" s="39"/>
      <c r="H56" s="123" t="str">
        <f>รายชื่อนักเรียน!E49</f>
        <v>ลงชื่อ..........................................ผู้ประเมิน</v>
      </c>
      <c r="I56" s="123"/>
      <c r="J56" s="123"/>
      <c r="K56" s="123"/>
      <c r="L56" s="123"/>
      <c r="M56" s="39"/>
    </row>
    <row r="57" spans="1:21" ht="15.75" customHeight="1" x14ac:dyDescent="0.45">
      <c r="A57" s="39"/>
      <c r="B57" s="123"/>
      <c r="C57" s="123"/>
      <c r="D57" s="123"/>
      <c r="E57" s="39"/>
      <c r="F57" s="39"/>
      <c r="G57" s="39"/>
      <c r="H57" s="123" t="str">
        <f>รายชื่อนักเรียน!E50</f>
        <v>(นายสิงหล กลิ่นน้อย)</v>
      </c>
      <c r="I57" s="123"/>
      <c r="J57" s="123"/>
      <c r="K57" s="123"/>
      <c r="L57" s="123"/>
      <c r="M57" s="39"/>
    </row>
    <row r="58" spans="1:2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2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2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2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2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2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2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D55"/>
    <mergeCell ref="H55:L55"/>
    <mergeCell ref="B56:C56"/>
    <mergeCell ref="B57:D57"/>
    <mergeCell ref="H57:L57"/>
    <mergeCell ref="H56:L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84</v>
      </c>
      <c r="I5" s="29"/>
      <c r="J5" s="29"/>
    </row>
    <row r="6" spans="1:13" s="25" customFormat="1" ht="19.5" customHeight="1" x14ac:dyDescent="0.5">
      <c r="A6" s="29" t="s">
        <v>85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39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39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7:D57"/>
    <mergeCell ref="H55:L55"/>
    <mergeCell ref="H56:L56"/>
    <mergeCell ref="H57:L57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P59" sqref="P59"/>
    </sheetView>
  </sheetViews>
  <sheetFormatPr defaultRowHeight="14.25" x14ac:dyDescent="0.2"/>
  <cols>
    <col min="1" max="1" width="3.25" style="2" customWidth="1"/>
    <col min="2" max="2" width="17.1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52</v>
      </c>
      <c r="B5" s="29"/>
      <c r="C5" s="29"/>
      <c r="D5" s="29"/>
      <c r="E5" s="29"/>
      <c r="F5" s="29"/>
      <c r="G5" s="29"/>
      <c r="H5" s="29" t="s">
        <v>86</v>
      </c>
      <c r="I5" s="29"/>
      <c r="J5" s="29"/>
    </row>
    <row r="6" spans="1:13" s="25" customFormat="1" ht="19.5" customHeight="1" x14ac:dyDescent="0.5">
      <c r="A6" s="29" t="s">
        <v>87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39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39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7:D57"/>
    <mergeCell ref="H55:L55"/>
    <mergeCell ref="H56:L56"/>
    <mergeCell ref="H57:L57"/>
    <mergeCell ref="B56:D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workbookViewId="0">
      <selection activeCell="O3" sqref="O3"/>
    </sheetView>
  </sheetViews>
  <sheetFormatPr defaultRowHeight="14.25" x14ac:dyDescent="0.2"/>
  <cols>
    <col min="1" max="1" width="3.25" style="2" customWidth="1"/>
    <col min="2" max="2" width="18" style="2" customWidth="1"/>
    <col min="3" max="3" width="5.125" style="2" customWidth="1"/>
    <col min="4" max="12" width="5.25" style="2" customWidth="1"/>
    <col min="13" max="13" width="8.25" style="2" customWidth="1"/>
    <col min="14" max="14" width="9" style="2"/>
    <col min="15" max="20" width="9.875" style="2" customWidth="1"/>
    <col min="21" max="16384" width="9" style="2"/>
  </cols>
  <sheetData>
    <row r="1" spans="1:26" ht="18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 t="s">
        <v>71</v>
      </c>
      <c r="O1" s="124"/>
      <c r="P1" s="124"/>
      <c r="Q1" s="124"/>
      <c r="R1" s="124"/>
      <c r="S1" s="124"/>
      <c r="T1" s="124"/>
      <c r="U1" s="124"/>
    </row>
    <row r="2" spans="1:26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 t="s">
        <v>49</v>
      </c>
      <c r="O2" s="124"/>
      <c r="P2" s="124"/>
      <c r="Q2" s="124"/>
      <c r="R2" s="124"/>
      <c r="S2" s="124"/>
      <c r="T2" s="124"/>
      <c r="U2" s="124"/>
    </row>
    <row r="3" spans="1:26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70" t="str">
        <f>รวบรวมความรู้!$B$3</f>
        <v>ชั้นมัธยมมศึกษาปีที่</v>
      </c>
      <c r="P3" s="71" t="str">
        <f>อ่าน!C3</f>
        <v>2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  <c r="N4" s="32" t="s">
        <v>50</v>
      </c>
      <c r="O4" s="32"/>
      <c r="P4" s="29"/>
      <c r="Q4" s="29"/>
      <c r="R4" s="32" t="s">
        <v>51</v>
      </c>
      <c r="S4" s="29"/>
      <c r="T4" s="29"/>
      <c r="U4" s="29"/>
    </row>
    <row r="5" spans="1:26" s="25" customFormat="1" ht="19.5" customHeight="1" x14ac:dyDescent="0.5">
      <c r="A5" s="29" t="s">
        <v>88</v>
      </c>
      <c r="B5" s="29"/>
      <c r="C5" s="29"/>
      <c r="D5" s="29"/>
      <c r="E5" s="29"/>
      <c r="F5" s="29"/>
      <c r="G5" s="29"/>
      <c r="H5" s="29"/>
      <c r="I5" s="29"/>
      <c r="J5" s="29"/>
      <c r="N5" s="29" t="s">
        <v>88</v>
      </c>
      <c r="O5" s="29"/>
      <c r="P5" s="29"/>
      <c r="Q5" s="29"/>
      <c r="R5" s="29"/>
      <c r="S5" s="29"/>
      <c r="T5" s="29"/>
      <c r="U5" s="29"/>
    </row>
    <row r="6" spans="1:26" s="25" customFormat="1" ht="19.5" customHeight="1" x14ac:dyDescent="0.5">
      <c r="A6" s="29" t="s">
        <v>89</v>
      </c>
      <c r="B6" s="29"/>
      <c r="C6" s="29"/>
      <c r="D6" s="29"/>
      <c r="E6" s="29"/>
      <c r="F6" s="29"/>
      <c r="G6" s="29"/>
      <c r="H6" s="29"/>
      <c r="I6" s="29"/>
      <c r="J6" s="29"/>
      <c r="N6" s="29" t="s">
        <v>89</v>
      </c>
      <c r="O6" s="29"/>
      <c r="P6" s="29"/>
      <c r="Q6" s="29"/>
      <c r="R6" s="29"/>
      <c r="S6" s="29"/>
      <c r="T6" s="29"/>
      <c r="U6" s="29"/>
    </row>
    <row r="7" spans="1:26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26" ht="15.75" customHeight="1" x14ac:dyDescent="0.5">
      <c r="A8" s="125"/>
      <c r="B8" s="125"/>
      <c r="C8" s="128" t="s">
        <v>16</v>
      </c>
      <c r="D8" s="140"/>
      <c r="E8" s="128" t="s">
        <v>90</v>
      </c>
      <c r="F8" s="140"/>
      <c r="G8" s="128" t="s">
        <v>91</v>
      </c>
      <c r="H8" s="140"/>
      <c r="I8" s="128" t="s">
        <v>92</v>
      </c>
      <c r="J8" s="140"/>
      <c r="K8" s="130"/>
      <c r="L8" s="131"/>
      <c r="M8" s="135"/>
      <c r="N8" s="142" t="s">
        <v>75</v>
      </c>
      <c r="O8" s="144" t="s">
        <v>20</v>
      </c>
      <c r="P8" s="145"/>
      <c r="Q8" s="145"/>
      <c r="R8" s="145"/>
      <c r="S8" s="146"/>
      <c r="T8" s="142" t="s">
        <v>6</v>
      </c>
    </row>
    <row r="9" spans="1:26" ht="15.75" customHeight="1" x14ac:dyDescent="0.5">
      <c r="A9" s="125"/>
      <c r="B9" s="125"/>
      <c r="C9" s="132"/>
      <c r="D9" s="141"/>
      <c r="E9" s="132"/>
      <c r="F9" s="141"/>
      <c r="G9" s="132"/>
      <c r="H9" s="141"/>
      <c r="I9" s="132"/>
      <c r="J9" s="141"/>
      <c r="K9" s="132"/>
      <c r="L9" s="133"/>
      <c r="M9" s="135"/>
      <c r="N9" s="143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43"/>
    </row>
    <row r="10" spans="1:26" ht="15.75" customHeight="1" x14ac:dyDescent="0.5">
      <c r="A10" s="125"/>
      <c r="B10" s="125"/>
      <c r="C10" s="33" t="s">
        <v>60</v>
      </c>
      <c r="D10" s="125" t="s">
        <v>61</v>
      </c>
      <c r="E10" s="33" t="s">
        <v>60</v>
      </c>
      <c r="F10" s="64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  <c r="N10" s="41" t="s">
        <v>24</v>
      </c>
      <c r="O10" s="42">
        <f>COUNTIF(M12:M51,"ยอดเยี่ยม")</f>
        <v>0</v>
      </c>
      <c r="P10" s="42">
        <f>COUNTIF(M12:M51,"ดีเลิศ")</f>
        <v>0</v>
      </c>
      <c r="Q10" s="42">
        <f>COUNTIF(M12:M51,"ดี")</f>
        <v>0</v>
      </c>
      <c r="R10" s="42">
        <f>COUNTIF(M12:M51,"ปานกลาง")</f>
        <v>0</v>
      </c>
      <c r="S10" s="42">
        <f>COUNTIF(M12:M51,"กำลังพัฒนา")</f>
        <v>40</v>
      </c>
      <c r="T10" s="42">
        <f>SUM(O10:S10)</f>
        <v>40</v>
      </c>
    </row>
    <row r="11" spans="1:26" ht="15.75" customHeight="1" x14ac:dyDescent="0.5">
      <c r="A11" s="125"/>
      <c r="B11" s="125"/>
      <c r="C11" s="33">
        <v>40</v>
      </c>
      <c r="D11" s="125"/>
      <c r="E11" s="33">
        <v>40</v>
      </c>
      <c r="F11" s="64"/>
      <c r="G11" s="33">
        <v>40</v>
      </c>
      <c r="H11" s="125"/>
      <c r="I11" s="33">
        <v>40</v>
      </c>
      <c r="J11" s="125"/>
      <c r="K11" s="33">
        <v>160</v>
      </c>
      <c r="L11" s="125"/>
      <c r="M11" s="136"/>
      <c r="N11" s="41" t="s">
        <v>61</v>
      </c>
      <c r="O11" s="43">
        <f t="shared" ref="O11:T11" si="0">(O10*100)/$T$10</f>
        <v>0</v>
      </c>
      <c r="P11" s="43">
        <f t="shared" si="0"/>
        <v>0</v>
      </c>
      <c r="Q11" s="43">
        <f t="shared" si="0"/>
        <v>0</v>
      </c>
      <c r="R11" s="43">
        <f t="shared" si="0"/>
        <v>0</v>
      </c>
      <c r="S11" s="43">
        <f t="shared" si="0"/>
        <v>100</v>
      </c>
      <c r="T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>
        <f>คิดวิเคราะห์!K12</f>
        <v>0</v>
      </c>
      <c r="D12" s="36">
        <f>คิดวิเคราะห์!L12</f>
        <v>0</v>
      </c>
      <c r="E12" s="35">
        <f>วิจารณญาณ!K12</f>
        <v>0</v>
      </c>
      <c r="F12" s="36">
        <f>วิจารณญาณ!L12</f>
        <v>0</v>
      </c>
      <c r="G12" s="35">
        <f>แลกเปลี่ยนคิดเห็น!K12</f>
        <v>0</v>
      </c>
      <c r="H12" s="36">
        <f>แลกเปลี่ยนคิดเห็น!L12</f>
        <v>0</v>
      </c>
      <c r="I12" s="35">
        <f>แก้ปัญหา!K12</f>
        <v>0</v>
      </c>
      <c r="J12" s="36">
        <f>แก้ปัญหา!L12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7">
        <f>คิดวิเคราะห์!K13</f>
        <v>0</v>
      </c>
      <c r="D13" s="36">
        <f>คิดวิเคราะห์!L13</f>
        <v>0</v>
      </c>
      <c r="E13" s="37">
        <f>วิจารณญาณ!K13</f>
        <v>0</v>
      </c>
      <c r="F13" s="36">
        <f>วิจารณญาณ!L13</f>
        <v>0</v>
      </c>
      <c r="G13" s="37">
        <f>แลกเปลี่ยนคิดเห็น!K13</f>
        <v>0</v>
      </c>
      <c r="H13" s="36">
        <f>แลกเปลี่ยนคิดเห็น!L13</f>
        <v>0</v>
      </c>
      <c r="I13" s="37">
        <f>แก้ปัญหา!K13</f>
        <v>0</v>
      </c>
      <c r="J13" s="36">
        <f>แก้ปัญหา!L13</f>
        <v>0</v>
      </c>
      <c r="K13" s="37">
        <f t="shared" ref="K13:K51" si="1">C13+E13+G13+I13</f>
        <v>0</v>
      </c>
      <c r="L13" s="36">
        <f t="shared" ref="L13:L52" si="2">(K13*100)/$K$11</f>
        <v>0</v>
      </c>
      <c r="M13" s="88" t="str">
        <f t="shared" ref="M13:M51" si="3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7">
        <f>คิดวิเคราะห์!K14</f>
        <v>0</v>
      </c>
      <c r="D14" s="36">
        <f>คิดวิเคราะห์!L14</f>
        <v>0</v>
      </c>
      <c r="E14" s="37">
        <f>วิจารณญาณ!K14</f>
        <v>0</v>
      </c>
      <c r="F14" s="36">
        <f>วิจารณญาณ!L14</f>
        <v>0</v>
      </c>
      <c r="G14" s="37">
        <f>แลกเปลี่ยนคิดเห็น!K14</f>
        <v>0</v>
      </c>
      <c r="H14" s="36">
        <f>แลกเปลี่ยนคิดเห็น!L14</f>
        <v>0</v>
      </c>
      <c r="I14" s="37">
        <f>แก้ปัญหา!K14</f>
        <v>0</v>
      </c>
      <c r="J14" s="36">
        <f>แก้ปัญหา!L14</f>
        <v>0</v>
      </c>
      <c r="K14" s="37">
        <f t="shared" si="1"/>
        <v>0</v>
      </c>
      <c r="L14" s="36">
        <f t="shared" si="2"/>
        <v>0</v>
      </c>
      <c r="M14" s="88" t="str">
        <f t="shared" si="3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7">
        <f>คิดวิเคราะห์!K15</f>
        <v>0</v>
      </c>
      <c r="D15" s="36">
        <f>คิดวิเคราะห์!L15</f>
        <v>0</v>
      </c>
      <c r="E15" s="37">
        <f>วิจารณญาณ!K15</f>
        <v>0</v>
      </c>
      <c r="F15" s="36">
        <f>วิจารณญาณ!L15</f>
        <v>0</v>
      </c>
      <c r="G15" s="37">
        <f>แลกเปลี่ยนคิดเห็น!K15</f>
        <v>0</v>
      </c>
      <c r="H15" s="36">
        <f>แลกเปลี่ยนคิดเห็น!L15</f>
        <v>0</v>
      </c>
      <c r="I15" s="37">
        <f>แก้ปัญหา!K15</f>
        <v>0</v>
      </c>
      <c r="J15" s="36">
        <f>แก้ปัญหา!L15</f>
        <v>0</v>
      </c>
      <c r="K15" s="37">
        <f t="shared" si="1"/>
        <v>0</v>
      </c>
      <c r="L15" s="36">
        <f t="shared" si="2"/>
        <v>0</v>
      </c>
      <c r="M15" s="88" t="str">
        <f t="shared" si="3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7">
        <f>คิดวิเคราะห์!K16</f>
        <v>0</v>
      </c>
      <c r="D16" s="36">
        <f>คิดวิเคราะห์!L16</f>
        <v>0</v>
      </c>
      <c r="E16" s="37">
        <f>วิจารณญาณ!K16</f>
        <v>0</v>
      </c>
      <c r="F16" s="36">
        <f>วิจารณญาณ!L16</f>
        <v>0</v>
      </c>
      <c r="G16" s="37">
        <f>แลกเปลี่ยนคิดเห็น!K16</f>
        <v>0</v>
      </c>
      <c r="H16" s="36">
        <f>แลกเปลี่ยนคิดเห็น!L16</f>
        <v>0</v>
      </c>
      <c r="I16" s="37">
        <f>แก้ปัญหา!K16</f>
        <v>0</v>
      </c>
      <c r="J16" s="36">
        <f>แก้ปัญหา!L16</f>
        <v>0</v>
      </c>
      <c r="K16" s="37">
        <f t="shared" si="1"/>
        <v>0</v>
      </c>
      <c r="L16" s="36">
        <f t="shared" si="2"/>
        <v>0</v>
      </c>
      <c r="M16" s="88" t="str">
        <f t="shared" si="3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7">
        <f>คิดวิเคราะห์!K17</f>
        <v>0</v>
      </c>
      <c r="D17" s="36">
        <f>คิดวิเคราะห์!L17</f>
        <v>0</v>
      </c>
      <c r="E17" s="37">
        <f>วิจารณญาณ!K17</f>
        <v>0</v>
      </c>
      <c r="F17" s="36">
        <f>วิจารณญาณ!L17</f>
        <v>0</v>
      </c>
      <c r="G17" s="37">
        <f>แลกเปลี่ยนคิดเห็น!K17</f>
        <v>0</v>
      </c>
      <c r="H17" s="36">
        <f>แลกเปลี่ยนคิดเห็น!L17</f>
        <v>0</v>
      </c>
      <c r="I17" s="37">
        <f>แก้ปัญหา!K17</f>
        <v>0</v>
      </c>
      <c r="J17" s="36">
        <f>แก้ปัญหา!L17</f>
        <v>0</v>
      </c>
      <c r="K17" s="37">
        <f t="shared" si="1"/>
        <v>0</v>
      </c>
      <c r="L17" s="36">
        <f t="shared" si="2"/>
        <v>0</v>
      </c>
      <c r="M17" s="88" t="str">
        <f t="shared" si="3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7">
        <f>คิดวิเคราะห์!K18</f>
        <v>0</v>
      </c>
      <c r="D18" s="36">
        <f>คิดวิเคราะห์!L18</f>
        <v>0</v>
      </c>
      <c r="E18" s="37">
        <f>วิจารณญาณ!K18</f>
        <v>0</v>
      </c>
      <c r="F18" s="36">
        <f>วิจารณญาณ!L18</f>
        <v>0</v>
      </c>
      <c r="G18" s="37">
        <f>แลกเปลี่ยนคิดเห็น!K18</f>
        <v>0</v>
      </c>
      <c r="H18" s="36">
        <f>แลกเปลี่ยนคิดเห็น!L18</f>
        <v>0</v>
      </c>
      <c r="I18" s="37">
        <f>แก้ปัญหา!K18</f>
        <v>0</v>
      </c>
      <c r="J18" s="36">
        <f>แก้ปัญหา!L18</f>
        <v>0</v>
      </c>
      <c r="K18" s="37">
        <f t="shared" si="1"/>
        <v>0</v>
      </c>
      <c r="L18" s="36">
        <f t="shared" si="2"/>
        <v>0</v>
      </c>
      <c r="M18" s="88" t="str">
        <f t="shared" si="3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7">
        <f>คิดวิเคราะห์!K19</f>
        <v>0</v>
      </c>
      <c r="D19" s="36">
        <f>คิดวิเคราะห์!L19</f>
        <v>0</v>
      </c>
      <c r="E19" s="37">
        <f>วิจารณญาณ!K19</f>
        <v>0</v>
      </c>
      <c r="F19" s="36">
        <f>วิจารณญาณ!L19</f>
        <v>0</v>
      </c>
      <c r="G19" s="37">
        <f>แลกเปลี่ยนคิดเห็น!K19</f>
        <v>0</v>
      </c>
      <c r="H19" s="36">
        <f>แลกเปลี่ยนคิดเห็น!L19</f>
        <v>0</v>
      </c>
      <c r="I19" s="37">
        <f>แก้ปัญหา!K19</f>
        <v>0</v>
      </c>
      <c r="J19" s="36">
        <f>แก้ปัญหา!L19</f>
        <v>0</v>
      </c>
      <c r="K19" s="37">
        <f t="shared" si="1"/>
        <v>0</v>
      </c>
      <c r="L19" s="36">
        <f t="shared" si="2"/>
        <v>0</v>
      </c>
      <c r="M19" s="88" t="str">
        <f t="shared" si="3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7">
        <f>คิดวิเคราะห์!K20</f>
        <v>0</v>
      </c>
      <c r="D20" s="36">
        <f>คิดวิเคราะห์!L20</f>
        <v>0</v>
      </c>
      <c r="E20" s="37">
        <f>วิจารณญาณ!K20</f>
        <v>0</v>
      </c>
      <c r="F20" s="36">
        <f>วิจารณญาณ!L20</f>
        <v>0</v>
      </c>
      <c r="G20" s="37">
        <f>แลกเปลี่ยนคิดเห็น!K20</f>
        <v>0</v>
      </c>
      <c r="H20" s="36">
        <f>แลกเปลี่ยนคิดเห็น!L20</f>
        <v>0</v>
      </c>
      <c r="I20" s="37">
        <f>แก้ปัญหา!K20</f>
        <v>0</v>
      </c>
      <c r="J20" s="36">
        <f>แก้ปัญหา!L20</f>
        <v>0</v>
      </c>
      <c r="K20" s="37">
        <f t="shared" si="1"/>
        <v>0</v>
      </c>
      <c r="L20" s="36">
        <f t="shared" si="2"/>
        <v>0</v>
      </c>
      <c r="M20" s="88" t="str">
        <f t="shared" si="3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7">
        <f>คิดวิเคราะห์!K21</f>
        <v>0</v>
      </c>
      <c r="D21" s="36">
        <f>คิดวิเคราะห์!L21</f>
        <v>0</v>
      </c>
      <c r="E21" s="37">
        <f>วิจารณญาณ!K21</f>
        <v>0</v>
      </c>
      <c r="F21" s="36">
        <f>วิจารณญาณ!L21</f>
        <v>0</v>
      </c>
      <c r="G21" s="37">
        <f>แลกเปลี่ยนคิดเห็น!K21</f>
        <v>0</v>
      </c>
      <c r="H21" s="36">
        <f>แลกเปลี่ยนคิดเห็น!L21</f>
        <v>0</v>
      </c>
      <c r="I21" s="37">
        <f>แก้ปัญหา!K21</f>
        <v>0</v>
      </c>
      <c r="J21" s="36">
        <f>แก้ปัญหา!L21</f>
        <v>0</v>
      </c>
      <c r="K21" s="37">
        <f t="shared" si="1"/>
        <v>0</v>
      </c>
      <c r="L21" s="36">
        <f t="shared" si="2"/>
        <v>0</v>
      </c>
      <c r="M21" s="88" t="str">
        <f t="shared" si="3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7">
        <f>คิดวิเคราะห์!K22</f>
        <v>0</v>
      </c>
      <c r="D22" s="36">
        <f>คิดวิเคราะห์!L22</f>
        <v>0</v>
      </c>
      <c r="E22" s="37">
        <f>วิจารณญาณ!K22</f>
        <v>0</v>
      </c>
      <c r="F22" s="36">
        <f>วิจารณญาณ!L22</f>
        <v>0</v>
      </c>
      <c r="G22" s="37">
        <f>แลกเปลี่ยนคิดเห็น!K22</f>
        <v>0</v>
      </c>
      <c r="H22" s="36">
        <f>แลกเปลี่ยนคิดเห็น!L22</f>
        <v>0</v>
      </c>
      <c r="I22" s="37">
        <f>แก้ปัญหา!K22</f>
        <v>0</v>
      </c>
      <c r="J22" s="36">
        <f>แก้ปัญหา!L22</f>
        <v>0</v>
      </c>
      <c r="K22" s="37">
        <f t="shared" si="1"/>
        <v>0</v>
      </c>
      <c r="L22" s="36">
        <f t="shared" si="2"/>
        <v>0</v>
      </c>
      <c r="M22" s="88" t="str">
        <f t="shared" si="3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7">
        <f>คิดวิเคราะห์!K23</f>
        <v>0</v>
      </c>
      <c r="D23" s="36">
        <f>คิดวิเคราะห์!L23</f>
        <v>0</v>
      </c>
      <c r="E23" s="37">
        <f>วิจารณญาณ!K23</f>
        <v>0</v>
      </c>
      <c r="F23" s="36">
        <f>วิจารณญาณ!L23</f>
        <v>0</v>
      </c>
      <c r="G23" s="37">
        <f>แลกเปลี่ยนคิดเห็น!K23</f>
        <v>0</v>
      </c>
      <c r="H23" s="36">
        <f>แลกเปลี่ยนคิดเห็น!L23</f>
        <v>0</v>
      </c>
      <c r="I23" s="37">
        <f>แก้ปัญหา!K23</f>
        <v>0</v>
      </c>
      <c r="J23" s="36">
        <f>แก้ปัญหา!L23</f>
        <v>0</v>
      </c>
      <c r="K23" s="37">
        <f t="shared" si="1"/>
        <v>0</v>
      </c>
      <c r="L23" s="36">
        <f t="shared" si="2"/>
        <v>0</v>
      </c>
      <c r="M23" s="88" t="str">
        <f t="shared" si="3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7">
        <f>คิดวิเคราะห์!K24</f>
        <v>0</v>
      </c>
      <c r="D24" s="36">
        <f>คิดวิเคราะห์!L24</f>
        <v>0</v>
      </c>
      <c r="E24" s="37">
        <f>วิจารณญาณ!K24</f>
        <v>0</v>
      </c>
      <c r="F24" s="36">
        <f>วิจารณญาณ!L24</f>
        <v>0</v>
      </c>
      <c r="G24" s="37">
        <f>แลกเปลี่ยนคิดเห็น!K24</f>
        <v>0</v>
      </c>
      <c r="H24" s="36">
        <f>แลกเปลี่ยนคิดเห็น!L24</f>
        <v>0</v>
      </c>
      <c r="I24" s="37">
        <f>แก้ปัญหา!K24</f>
        <v>0</v>
      </c>
      <c r="J24" s="36">
        <f>แก้ปัญหา!L24</f>
        <v>0</v>
      </c>
      <c r="K24" s="37">
        <f t="shared" si="1"/>
        <v>0</v>
      </c>
      <c r="L24" s="36">
        <f t="shared" si="2"/>
        <v>0</v>
      </c>
      <c r="M24" s="88" t="str">
        <f t="shared" si="3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7">
        <f>คิดวิเคราะห์!K25</f>
        <v>0</v>
      </c>
      <c r="D25" s="36">
        <f>คิดวิเคราะห์!L25</f>
        <v>0</v>
      </c>
      <c r="E25" s="37">
        <f>วิจารณญาณ!K25</f>
        <v>0</v>
      </c>
      <c r="F25" s="36">
        <f>วิจารณญาณ!L25</f>
        <v>0</v>
      </c>
      <c r="G25" s="37">
        <f>แลกเปลี่ยนคิดเห็น!K25</f>
        <v>0</v>
      </c>
      <c r="H25" s="36">
        <f>แลกเปลี่ยนคิดเห็น!L25</f>
        <v>0</v>
      </c>
      <c r="I25" s="37">
        <f>แก้ปัญหา!K25</f>
        <v>0</v>
      </c>
      <c r="J25" s="36">
        <f>แก้ปัญหา!L25</f>
        <v>0</v>
      </c>
      <c r="K25" s="37">
        <f t="shared" si="1"/>
        <v>0</v>
      </c>
      <c r="L25" s="36">
        <f t="shared" si="2"/>
        <v>0</v>
      </c>
      <c r="M25" s="88" t="str">
        <f t="shared" si="3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7">
        <f>คิดวิเคราะห์!K26</f>
        <v>0</v>
      </c>
      <c r="D26" s="36">
        <f>คิดวิเคราะห์!L26</f>
        <v>0</v>
      </c>
      <c r="E26" s="37">
        <f>วิจารณญาณ!K26</f>
        <v>0</v>
      </c>
      <c r="F26" s="36">
        <f>วิจารณญาณ!L26</f>
        <v>0</v>
      </c>
      <c r="G26" s="37">
        <f>แลกเปลี่ยนคิดเห็น!K26</f>
        <v>0</v>
      </c>
      <c r="H26" s="36">
        <f>แลกเปลี่ยนคิดเห็น!L26</f>
        <v>0</v>
      </c>
      <c r="I26" s="37">
        <f>แก้ปัญหา!K26</f>
        <v>0</v>
      </c>
      <c r="J26" s="36">
        <f>แก้ปัญหา!L26</f>
        <v>0</v>
      </c>
      <c r="K26" s="37">
        <f t="shared" si="1"/>
        <v>0</v>
      </c>
      <c r="L26" s="36">
        <f t="shared" si="2"/>
        <v>0</v>
      </c>
      <c r="M26" s="88" t="str">
        <f t="shared" si="3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7">
        <f>คิดวิเคราะห์!K27</f>
        <v>0</v>
      </c>
      <c r="D27" s="36">
        <f>คิดวิเคราะห์!L27</f>
        <v>0</v>
      </c>
      <c r="E27" s="37">
        <f>วิจารณญาณ!K27</f>
        <v>0</v>
      </c>
      <c r="F27" s="36">
        <f>วิจารณญาณ!L27</f>
        <v>0</v>
      </c>
      <c r="G27" s="37">
        <f>แลกเปลี่ยนคิดเห็น!K27</f>
        <v>0</v>
      </c>
      <c r="H27" s="36">
        <f>แลกเปลี่ยนคิดเห็น!L27</f>
        <v>0</v>
      </c>
      <c r="I27" s="37">
        <f>แก้ปัญหา!K27</f>
        <v>0</v>
      </c>
      <c r="J27" s="36">
        <f>แก้ปัญหา!L27</f>
        <v>0</v>
      </c>
      <c r="K27" s="37">
        <f t="shared" si="1"/>
        <v>0</v>
      </c>
      <c r="L27" s="36">
        <f t="shared" si="2"/>
        <v>0</v>
      </c>
      <c r="M27" s="88" t="str">
        <f t="shared" si="3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7">
        <f>คิดวิเคราะห์!K28</f>
        <v>0</v>
      </c>
      <c r="D28" s="36">
        <f>คิดวิเคราะห์!L28</f>
        <v>0</v>
      </c>
      <c r="E28" s="37">
        <f>วิจารณญาณ!K28</f>
        <v>0</v>
      </c>
      <c r="F28" s="36">
        <f>วิจารณญาณ!L28</f>
        <v>0</v>
      </c>
      <c r="G28" s="37">
        <f>แลกเปลี่ยนคิดเห็น!K28</f>
        <v>0</v>
      </c>
      <c r="H28" s="36">
        <f>แลกเปลี่ยนคิดเห็น!L28</f>
        <v>0</v>
      </c>
      <c r="I28" s="37">
        <f>แก้ปัญหา!K28</f>
        <v>0</v>
      </c>
      <c r="J28" s="36">
        <f>แก้ปัญหา!L28</f>
        <v>0</v>
      </c>
      <c r="K28" s="37">
        <f t="shared" si="1"/>
        <v>0</v>
      </c>
      <c r="L28" s="36">
        <f t="shared" si="2"/>
        <v>0</v>
      </c>
      <c r="M28" s="88" t="str">
        <f t="shared" si="3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7">
        <f>คิดวิเคราะห์!K29</f>
        <v>0</v>
      </c>
      <c r="D29" s="36">
        <f>คิดวิเคราะห์!L29</f>
        <v>0</v>
      </c>
      <c r="E29" s="37">
        <f>วิจารณญาณ!K29</f>
        <v>0</v>
      </c>
      <c r="F29" s="36">
        <f>วิจารณญาณ!L29</f>
        <v>0</v>
      </c>
      <c r="G29" s="37">
        <f>แลกเปลี่ยนคิดเห็น!K29</f>
        <v>0</v>
      </c>
      <c r="H29" s="36">
        <f>แลกเปลี่ยนคิดเห็น!L29</f>
        <v>0</v>
      </c>
      <c r="I29" s="37">
        <f>แก้ปัญหา!K29</f>
        <v>0</v>
      </c>
      <c r="J29" s="36">
        <f>แก้ปัญหา!L29</f>
        <v>0</v>
      </c>
      <c r="K29" s="37">
        <f t="shared" si="1"/>
        <v>0</v>
      </c>
      <c r="L29" s="36">
        <f t="shared" si="2"/>
        <v>0</v>
      </c>
      <c r="M29" s="88" t="str">
        <f t="shared" si="3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7">
        <f>คิดวิเคราะห์!K30</f>
        <v>0</v>
      </c>
      <c r="D30" s="36">
        <f>คิดวิเคราะห์!L30</f>
        <v>0</v>
      </c>
      <c r="E30" s="37">
        <f>วิจารณญาณ!K30</f>
        <v>0</v>
      </c>
      <c r="F30" s="36">
        <f>วิจารณญาณ!L30</f>
        <v>0</v>
      </c>
      <c r="G30" s="37">
        <f>แลกเปลี่ยนคิดเห็น!K30</f>
        <v>0</v>
      </c>
      <c r="H30" s="36">
        <f>แลกเปลี่ยนคิดเห็น!L30</f>
        <v>0</v>
      </c>
      <c r="I30" s="37">
        <f>แก้ปัญหา!K30</f>
        <v>0</v>
      </c>
      <c r="J30" s="36">
        <f>แก้ปัญหา!L30</f>
        <v>0</v>
      </c>
      <c r="K30" s="37">
        <f t="shared" si="1"/>
        <v>0</v>
      </c>
      <c r="L30" s="36">
        <f t="shared" si="2"/>
        <v>0</v>
      </c>
      <c r="M30" s="88" t="str">
        <f t="shared" si="3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7">
        <f>คิดวิเคราะห์!K31</f>
        <v>0</v>
      </c>
      <c r="D31" s="36">
        <f>คิดวิเคราะห์!L31</f>
        <v>0</v>
      </c>
      <c r="E31" s="37">
        <f>วิจารณญาณ!K31</f>
        <v>0</v>
      </c>
      <c r="F31" s="36">
        <f>วิจารณญาณ!L31</f>
        <v>0</v>
      </c>
      <c r="G31" s="37">
        <f>แลกเปลี่ยนคิดเห็น!K31</f>
        <v>0</v>
      </c>
      <c r="H31" s="36">
        <f>แลกเปลี่ยนคิดเห็น!L31</f>
        <v>0</v>
      </c>
      <c r="I31" s="37">
        <f>แก้ปัญหา!K31</f>
        <v>0</v>
      </c>
      <c r="J31" s="36">
        <f>แก้ปัญหา!L31</f>
        <v>0</v>
      </c>
      <c r="K31" s="37">
        <f t="shared" si="1"/>
        <v>0</v>
      </c>
      <c r="L31" s="36">
        <f t="shared" si="2"/>
        <v>0</v>
      </c>
      <c r="M31" s="88" t="str">
        <f t="shared" si="3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7">
        <f>คิดวิเคราะห์!K32</f>
        <v>0</v>
      </c>
      <c r="D32" s="36">
        <f>คิดวิเคราะห์!L32</f>
        <v>0</v>
      </c>
      <c r="E32" s="37">
        <f>วิจารณญาณ!K32</f>
        <v>0</v>
      </c>
      <c r="F32" s="36">
        <f>วิจารณญาณ!L32</f>
        <v>0</v>
      </c>
      <c r="G32" s="37">
        <f>แลกเปลี่ยนคิดเห็น!K32</f>
        <v>0</v>
      </c>
      <c r="H32" s="36">
        <f>แลกเปลี่ยนคิดเห็น!L32</f>
        <v>0</v>
      </c>
      <c r="I32" s="37">
        <f>แก้ปัญหา!K32</f>
        <v>0</v>
      </c>
      <c r="J32" s="36">
        <f>แก้ปัญหา!L32</f>
        <v>0</v>
      </c>
      <c r="K32" s="37">
        <f t="shared" si="1"/>
        <v>0</v>
      </c>
      <c r="L32" s="36">
        <f t="shared" si="2"/>
        <v>0</v>
      </c>
      <c r="M32" s="88" t="str">
        <f t="shared" si="3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7">
        <f>คิดวิเคราะห์!K33</f>
        <v>0</v>
      </c>
      <c r="D33" s="36">
        <f>คิดวิเคราะห์!L33</f>
        <v>0</v>
      </c>
      <c r="E33" s="37">
        <f>วิจารณญาณ!K33</f>
        <v>0</v>
      </c>
      <c r="F33" s="36">
        <f>วิจารณญาณ!L33</f>
        <v>0</v>
      </c>
      <c r="G33" s="37">
        <f>แลกเปลี่ยนคิดเห็น!K33</f>
        <v>0</v>
      </c>
      <c r="H33" s="36">
        <f>แลกเปลี่ยนคิดเห็น!L33</f>
        <v>0</v>
      </c>
      <c r="I33" s="37">
        <f>แก้ปัญหา!K33</f>
        <v>0</v>
      </c>
      <c r="J33" s="36">
        <f>แก้ปัญหา!L33</f>
        <v>0</v>
      </c>
      <c r="K33" s="37">
        <f t="shared" si="1"/>
        <v>0</v>
      </c>
      <c r="L33" s="36">
        <f t="shared" si="2"/>
        <v>0</v>
      </c>
      <c r="M33" s="88" t="str">
        <f t="shared" si="3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7">
        <f>คิดวิเคราะห์!K34</f>
        <v>0</v>
      </c>
      <c r="D34" s="36">
        <f>คิดวิเคราะห์!L34</f>
        <v>0</v>
      </c>
      <c r="E34" s="37">
        <f>วิจารณญาณ!K34</f>
        <v>0</v>
      </c>
      <c r="F34" s="36">
        <f>วิจารณญาณ!L34</f>
        <v>0</v>
      </c>
      <c r="G34" s="37">
        <f>แลกเปลี่ยนคิดเห็น!K34</f>
        <v>0</v>
      </c>
      <c r="H34" s="36">
        <f>แลกเปลี่ยนคิดเห็น!L34</f>
        <v>0</v>
      </c>
      <c r="I34" s="37">
        <f>แก้ปัญหา!K34</f>
        <v>0</v>
      </c>
      <c r="J34" s="36">
        <f>แก้ปัญหา!L34</f>
        <v>0</v>
      </c>
      <c r="K34" s="37">
        <f t="shared" si="1"/>
        <v>0</v>
      </c>
      <c r="L34" s="36">
        <f t="shared" si="2"/>
        <v>0</v>
      </c>
      <c r="M34" s="88" t="str">
        <f t="shared" si="3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7">
        <f>คิดวิเคราะห์!K35</f>
        <v>0</v>
      </c>
      <c r="D35" s="36">
        <f>คิดวิเคราะห์!L35</f>
        <v>0</v>
      </c>
      <c r="E35" s="37">
        <f>วิจารณญาณ!K35</f>
        <v>0</v>
      </c>
      <c r="F35" s="36">
        <f>วิจารณญาณ!L35</f>
        <v>0</v>
      </c>
      <c r="G35" s="37">
        <f>แลกเปลี่ยนคิดเห็น!K35</f>
        <v>0</v>
      </c>
      <c r="H35" s="36">
        <f>แลกเปลี่ยนคิดเห็น!L35</f>
        <v>0</v>
      </c>
      <c r="I35" s="37">
        <f>แก้ปัญหา!K35</f>
        <v>0</v>
      </c>
      <c r="J35" s="36">
        <f>แก้ปัญหา!L35</f>
        <v>0</v>
      </c>
      <c r="K35" s="37">
        <f t="shared" si="1"/>
        <v>0</v>
      </c>
      <c r="L35" s="36">
        <f t="shared" si="2"/>
        <v>0</v>
      </c>
      <c r="M35" s="88" t="str">
        <f t="shared" si="3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7">
        <f>คิดวิเคราะห์!K36</f>
        <v>0</v>
      </c>
      <c r="D36" s="36">
        <f>คิดวิเคราะห์!L36</f>
        <v>0</v>
      </c>
      <c r="E36" s="37">
        <f>วิจารณญาณ!K36</f>
        <v>0</v>
      </c>
      <c r="F36" s="36">
        <f>วิจารณญาณ!L36</f>
        <v>0</v>
      </c>
      <c r="G36" s="37">
        <f>แลกเปลี่ยนคิดเห็น!K36</f>
        <v>0</v>
      </c>
      <c r="H36" s="36">
        <f>แลกเปลี่ยนคิดเห็น!L36</f>
        <v>0</v>
      </c>
      <c r="I36" s="37">
        <f>แก้ปัญหา!K36</f>
        <v>0</v>
      </c>
      <c r="J36" s="36">
        <f>แก้ปัญหา!L36</f>
        <v>0</v>
      </c>
      <c r="K36" s="37">
        <f t="shared" si="1"/>
        <v>0</v>
      </c>
      <c r="L36" s="36">
        <f t="shared" si="2"/>
        <v>0</v>
      </c>
      <c r="M36" s="88" t="str">
        <f t="shared" si="3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7">
        <f>คิดวิเคราะห์!K37</f>
        <v>0</v>
      </c>
      <c r="D37" s="36">
        <f>คิดวิเคราะห์!L37</f>
        <v>0</v>
      </c>
      <c r="E37" s="37">
        <f>วิจารณญาณ!K37</f>
        <v>0</v>
      </c>
      <c r="F37" s="36">
        <f>วิจารณญาณ!L37</f>
        <v>0</v>
      </c>
      <c r="G37" s="37">
        <f>แลกเปลี่ยนคิดเห็น!K37</f>
        <v>0</v>
      </c>
      <c r="H37" s="36">
        <f>แลกเปลี่ยนคิดเห็น!L37</f>
        <v>0</v>
      </c>
      <c r="I37" s="37">
        <f>แก้ปัญหา!K37</f>
        <v>0</v>
      </c>
      <c r="J37" s="36">
        <f>แก้ปัญหา!L37</f>
        <v>0</v>
      </c>
      <c r="K37" s="37">
        <f t="shared" si="1"/>
        <v>0</v>
      </c>
      <c r="L37" s="36">
        <f t="shared" si="2"/>
        <v>0</v>
      </c>
      <c r="M37" s="88" t="str">
        <f t="shared" si="3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7">
        <f>คิดวิเคราะห์!K38</f>
        <v>0</v>
      </c>
      <c r="D38" s="36">
        <f>คิดวิเคราะห์!L38</f>
        <v>0</v>
      </c>
      <c r="E38" s="37">
        <f>วิจารณญาณ!K38</f>
        <v>0</v>
      </c>
      <c r="F38" s="36">
        <f>วิจารณญาณ!L38</f>
        <v>0</v>
      </c>
      <c r="G38" s="37">
        <f>แลกเปลี่ยนคิดเห็น!K38</f>
        <v>0</v>
      </c>
      <c r="H38" s="36">
        <f>แลกเปลี่ยนคิดเห็น!L38</f>
        <v>0</v>
      </c>
      <c r="I38" s="37">
        <f>แก้ปัญหา!K38</f>
        <v>0</v>
      </c>
      <c r="J38" s="36">
        <f>แก้ปัญหา!L38</f>
        <v>0</v>
      </c>
      <c r="K38" s="37">
        <f t="shared" si="1"/>
        <v>0</v>
      </c>
      <c r="L38" s="36">
        <f t="shared" si="2"/>
        <v>0</v>
      </c>
      <c r="M38" s="88" t="str">
        <f t="shared" si="3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37">
        <f>คิดวิเคราะห์!K39</f>
        <v>0</v>
      </c>
      <c r="D39" s="36">
        <f>คิดวิเคราะห์!L39</f>
        <v>0</v>
      </c>
      <c r="E39" s="37">
        <f>วิจารณญาณ!K39</f>
        <v>0</v>
      </c>
      <c r="F39" s="36">
        <f>วิจารณญาณ!L39</f>
        <v>0</v>
      </c>
      <c r="G39" s="37">
        <f>แลกเปลี่ยนคิดเห็น!K39</f>
        <v>0</v>
      </c>
      <c r="H39" s="36">
        <f>แลกเปลี่ยนคิดเห็น!L39</f>
        <v>0</v>
      </c>
      <c r="I39" s="37">
        <f>แก้ปัญหา!K39</f>
        <v>0</v>
      </c>
      <c r="J39" s="36">
        <f>แก้ปัญหา!L39</f>
        <v>0</v>
      </c>
      <c r="K39" s="37">
        <f t="shared" si="1"/>
        <v>0</v>
      </c>
      <c r="L39" s="36">
        <f t="shared" si="2"/>
        <v>0</v>
      </c>
      <c r="M39" s="88" t="str">
        <f t="shared" si="3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37">
        <f>คิดวิเคราะห์!K40</f>
        <v>0</v>
      </c>
      <c r="D40" s="36">
        <f>คิดวิเคราะห์!L40</f>
        <v>0</v>
      </c>
      <c r="E40" s="37">
        <f>วิจารณญาณ!K40</f>
        <v>0</v>
      </c>
      <c r="F40" s="36">
        <f>วิจารณญาณ!L40</f>
        <v>0</v>
      </c>
      <c r="G40" s="37">
        <f>แลกเปลี่ยนคิดเห็น!K40</f>
        <v>0</v>
      </c>
      <c r="H40" s="36">
        <f>แลกเปลี่ยนคิดเห็น!L40</f>
        <v>0</v>
      </c>
      <c r="I40" s="37">
        <f>แก้ปัญหา!K40</f>
        <v>0</v>
      </c>
      <c r="J40" s="36">
        <f>แก้ปัญหา!L40</f>
        <v>0</v>
      </c>
      <c r="K40" s="37">
        <f t="shared" si="1"/>
        <v>0</v>
      </c>
      <c r="L40" s="36">
        <f t="shared" si="2"/>
        <v>0</v>
      </c>
      <c r="M40" s="88" t="str">
        <f t="shared" si="3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37">
        <f>คิดวิเคราะห์!K41</f>
        <v>0</v>
      </c>
      <c r="D41" s="36">
        <f>คิดวิเคราะห์!L41</f>
        <v>0</v>
      </c>
      <c r="E41" s="37">
        <f>วิจารณญาณ!K41</f>
        <v>0</v>
      </c>
      <c r="F41" s="36">
        <f>วิจารณญาณ!L41</f>
        <v>0</v>
      </c>
      <c r="G41" s="37">
        <f>แลกเปลี่ยนคิดเห็น!K41</f>
        <v>0</v>
      </c>
      <c r="H41" s="36">
        <f>แลกเปลี่ยนคิดเห็น!L41</f>
        <v>0</v>
      </c>
      <c r="I41" s="37">
        <f>แก้ปัญหา!K41</f>
        <v>0</v>
      </c>
      <c r="J41" s="36">
        <f>แก้ปัญหา!L41</f>
        <v>0</v>
      </c>
      <c r="K41" s="37">
        <f t="shared" si="1"/>
        <v>0</v>
      </c>
      <c r="L41" s="36">
        <f t="shared" si="2"/>
        <v>0</v>
      </c>
      <c r="M41" s="88" t="str">
        <f t="shared" si="3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37">
        <f>คิดวิเคราะห์!K42</f>
        <v>0</v>
      </c>
      <c r="D42" s="36">
        <f>คิดวิเคราะห์!L42</f>
        <v>0</v>
      </c>
      <c r="E42" s="37">
        <f>วิจารณญาณ!K42</f>
        <v>0</v>
      </c>
      <c r="F42" s="36">
        <f>วิจารณญาณ!L42</f>
        <v>0</v>
      </c>
      <c r="G42" s="37">
        <f>แลกเปลี่ยนคิดเห็น!K42</f>
        <v>0</v>
      </c>
      <c r="H42" s="36">
        <f>แลกเปลี่ยนคิดเห็น!L42</f>
        <v>0</v>
      </c>
      <c r="I42" s="37">
        <f>แก้ปัญหา!K42</f>
        <v>0</v>
      </c>
      <c r="J42" s="36">
        <f>แก้ปัญหา!L42</f>
        <v>0</v>
      </c>
      <c r="K42" s="37">
        <f t="shared" si="1"/>
        <v>0</v>
      </c>
      <c r="L42" s="36">
        <f t="shared" si="2"/>
        <v>0</v>
      </c>
      <c r="M42" s="88" t="str">
        <f t="shared" si="3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37">
        <f>คิดวิเคราะห์!K43</f>
        <v>0</v>
      </c>
      <c r="D43" s="36">
        <f>คิดวิเคราะห์!L43</f>
        <v>0</v>
      </c>
      <c r="E43" s="37">
        <f>วิจารณญาณ!K43</f>
        <v>0</v>
      </c>
      <c r="F43" s="36">
        <f>วิจารณญาณ!L43</f>
        <v>0</v>
      </c>
      <c r="G43" s="37">
        <f>แลกเปลี่ยนคิดเห็น!K43</f>
        <v>0</v>
      </c>
      <c r="H43" s="36">
        <f>แลกเปลี่ยนคิดเห็น!L43</f>
        <v>0</v>
      </c>
      <c r="I43" s="37">
        <f>แก้ปัญหา!K43</f>
        <v>0</v>
      </c>
      <c r="J43" s="36">
        <f>แก้ปัญหา!L43</f>
        <v>0</v>
      </c>
      <c r="K43" s="37">
        <f t="shared" si="1"/>
        <v>0</v>
      </c>
      <c r="L43" s="36">
        <f t="shared" si="2"/>
        <v>0</v>
      </c>
      <c r="M43" s="88" t="str">
        <f t="shared" si="3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37">
        <f>คิดวิเคราะห์!K44</f>
        <v>0</v>
      </c>
      <c r="D44" s="36">
        <f>คิดวิเคราะห์!L44</f>
        <v>0</v>
      </c>
      <c r="E44" s="37">
        <f>วิจารณญาณ!K44</f>
        <v>0</v>
      </c>
      <c r="F44" s="36">
        <f>วิจารณญาณ!L44</f>
        <v>0</v>
      </c>
      <c r="G44" s="37">
        <f>แลกเปลี่ยนคิดเห็น!K44</f>
        <v>0</v>
      </c>
      <c r="H44" s="36">
        <f>แลกเปลี่ยนคิดเห็น!L44</f>
        <v>0</v>
      </c>
      <c r="I44" s="37">
        <f>แก้ปัญหา!K44</f>
        <v>0</v>
      </c>
      <c r="J44" s="36">
        <f>แก้ปัญหา!L44</f>
        <v>0</v>
      </c>
      <c r="K44" s="37">
        <f t="shared" si="1"/>
        <v>0</v>
      </c>
      <c r="L44" s="36">
        <f t="shared" si="2"/>
        <v>0</v>
      </c>
      <c r="M44" s="88" t="str">
        <f t="shared" si="3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37">
        <f>คิดวิเคราะห์!K45</f>
        <v>0</v>
      </c>
      <c r="D45" s="36">
        <f>คิดวิเคราะห์!L45</f>
        <v>0</v>
      </c>
      <c r="E45" s="37">
        <f>วิจารณญาณ!K45</f>
        <v>0</v>
      </c>
      <c r="F45" s="36">
        <f>วิจารณญาณ!L45</f>
        <v>0</v>
      </c>
      <c r="G45" s="37">
        <f>แลกเปลี่ยนคิดเห็น!K45</f>
        <v>0</v>
      </c>
      <c r="H45" s="36">
        <f>แลกเปลี่ยนคิดเห็น!L45</f>
        <v>0</v>
      </c>
      <c r="I45" s="37">
        <f>แก้ปัญหา!K45</f>
        <v>0</v>
      </c>
      <c r="J45" s="36">
        <f>แก้ปัญหา!L45</f>
        <v>0</v>
      </c>
      <c r="K45" s="37">
        <f t="shared" si="1"/>
        <v>0</v>
      </c>
      <c r="L45" s="36">
        <f t="shared" si="2"/>
        <v>0</v>
      </c>
      <c r="M45" s="88" t="str">
        <f t="shared" si="3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37">
        <f>คิดวิเคราะห์!K46</f>
        <v>0</v>
      </c>
      <c r="D46" s="36">
        <f>คิดวิเคราะห์!L46</f>
        <v>0</v>
      </c>
      <c r="E46" s="37">
        <f>วิจารณญาณ!K46</f>
        <v>0</v>
      </c>
      <c r="F46" s="36">
        <f>วิจารณญาณ!L46</f>
        <v>0</v>
      </c>
      <c r="G46" s="37">
        <f>แลกเปลี่ยนคิดเห็น!K46</f>
        <v>0</v>
      </c>
      <c r="H46" s="36">
        <f>แลกเปลี่ยนคิดเห็น!L46</f>
        <v>0</v>
      </c>
      <c r="I46" s="37">
        <f>แก้ปัญหา!K46</f>
        <v>0</v>
      </c>
      <c r="J46" s="36">
        <f>แก้ปัญหา!L46</f>
        <v>0</v>
      </c>
      <c r="K46" s="37">
        <f t="shared" si="1"/>
        <v>0</v>
      </c>
      <c r="L46" s="36">
        <f t="shared" si="2"/>
        <v>0</v>
      </c>
      <c r="M46" s="88" t="str">
        <f t="shared" si="3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37">
        <f>คิดวิเคราะห์!K47</f>
        <v>0</v>
      </c>
      <c r="D47" s="36">
        <f>คิดวิเคราะห์!L47</f>
        <v>0</v>
      </c>
      <c r="E47" s="37">
        <f>วิจารณญาณ!K47</f>
        <v>0</v>
      </c>
      <c r="F47" s="36">
        <f>วิจารณญาณ!L47</f>
        <v>0</v>
      </c>
      <c r="G47" s="37">
        <f>แลกเปลี่ยนคิดเห็น!K47</f>
        <v>0</v>
      </c>
      <c r="H47" s="36">
        <f>แลกเปลี่ยนคิดเห็น!L47</f>
        <v>0</v>
      </c>
      <c r="I47" s="37">
        <f>แก้ปัญหา!K47</f>
        <v>0</v>
      </c>
      <c r="J47" s="36">
        <f>แก้ปัญหา!L47</f>
        <v>0</v>
      </c>
      <c r="K47" s="37">
        <f t="shared" si="1"/>
        <v>0</v>
      </c>
      <c r="L47" s="36">
        <f t="shared" si="2"/>
        <v>0</v>
      </c>
      <c r="M47" s="88" t="str">
        <f t="shared" si="3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37">
        <f>คิดวิเคราะห์!K48</f>
        <v>0</v>
      </c>
      <c r="D48" s="36">
        <f>คิดวิเคราะห์!L48</f>
        <v>0</v>
      </c>
      <c r="E48" s="37">
        <f>วิจารณญาณ!K48</f>
        <v>0</v>
      </c>
      <c r="F48" s="36">
        <f>วิจารณญาณ!L48</f>
        <v>0</v>
      </c>
      <c r="G48" s="37">
        <f>แลกเปลี่ยนคิดเห็น!K48</f>
        <v>0</v>
      </c>
      <c r="H48" s="36">
        <f>แลกเปลี่ยนคิดเห็น!L48</f>
        <v>0</v>
      </c>
      <c r="I48" s="37">
        <f>แก้ปัญหา!K48</f>
        <v>0</v>
      </c>
      <c r="J48" s="36">
        <f>แก้ปัญหา!L48</f>
        <v>0</v>
      </c>
      <c r="K48" s="37">
        <f t="shared" si="1"/>
        <v>0</v>
      </c>
      <c r="L48" s="36">
        <f t="shared" si="2"/>
        <v>0</v>
      </c>
      <c r="M48" s="88" t="str">
        <f t="shared" si="3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37">
        <f>คิดวิเคราะห์!K49</f>
        <v>0</v>
      </c>
      <c r="D49" s="36">
        <f>คิดวิเคราะห์!L49</f>
        <v>0</v>
      </c>
      <c r="E49" s="37">
        <f>วิจารณญาณ!K49</f>
        <v>0</v>
      </c>
      <c r="F49" s="36">
        <f>วิจารณญาณ!L49</f>
        <v>0</v>
      </c>
      <c r="G49" s="37">
        <f>แลกเปลี่ยนคิดเห็น!K49</f>
        <v>0</v>
      </c>
      <c r="H49" s="36">
        <f>แลกเปลี่ยนคิดเห็น!L49</f>
        <v>0</v>
      </c>
      <c r="I49" s="37">
        <f>แก้ปัญหา!K49</f>
        <v>0</v>
      </c>
      <c r="J49" s="36">
        <f>แก้ปัญหา!L49</f>
        <v>0</v>
      </c>
      <c r="K49" s="37">
        <f t="shared" si="1"/>
        <v>0</v>
      </c>
      <c r="L49" s="36">
        <f t="shared" si="2"/>
        <v>0</v>
      </c>
      <c r="M49" s="88" t="str">
        <f t="shared" si="3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37">
        <f>คิดวิเคราะห์!K50</f>
        <v>0</v>
      </c>
      <c r="D50" s="36">
        <f>คิดวิเคราะห์!L50</f>
        <v>0</v>
      </c>
      <c r="E50" s="37">
        <f>วิจารณญาณ!K50</f>
        <v>0</v>
      </c>
      <c r="F50" s="36">
        <f>วิจารณญาณ!L50</f>
        <v>0</v>
      </c>
      <c r="G50" s="37">
        <f>แลกเปลี่ยนคิดเห็น!K50</f>
        <v>0</v>
      </c>
      <c r="H50" s="36">
        <f>แลกเปลี่ยนคิดเห็น!L50</f>
        <v>0</v>
      </c>
      <c r="I50" s="37">
        <f>แก้ปัญหา!K50</f>
        <v>0</v>
      </c>
      <c r="J50" s="36">
        <f>แก้ปัญหา!L50</f>
        <v>0</v>
      </c>
      <c r="K50" s="37">
        <f t="shared" si="1"/>
        <v>0</v>
      </c>
      <c r="L50" s="36">
        <f t="shared" si="2"/>
        <v>0</v>
      </c>
      <c r="M50" s="88" t="str">
        <f t="shared" si="3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37">
        <f>คิดวิเคราะห์!K51</f>
        <v>0</v>
      </c>
      <c r="D51" s="36">
        <f>คิดวิเคราะห์!L51</f>
        <v>0</v>
      </c>
      <c r="E51" s="37">
        <f>วิจารณญาณ!K51</f>
        <v>0</v>
      </c>
      <c r="F51" s="36">
        <f>วิจารณญาณ!L51</f>
        <v>0</v>
      </c>
      <c r="G51" s="37">
        <f>แลกเปลี่ยนคิดเห็น!K51</f>
        <v>0</v>
      </c>
      <c r="H51" s="36">
        <f>แลกเปลี่ยนคิดเห็น!L51</f>
        <v>0</v>
      </c>
      <c r="I51" s="37">
        <f>แก้ปัญหา!K51</f>
        <v>0</v>
      </c>
      <c r="J51" s="36">
        <f>แก้ปัญหา!L51</f>
        <v>0</v>
      </c>
      <c r="K51" s="37">
        <f t="shared" si="1"/>
        <v>0</v>
      </c>
      <c r="L51" s="36">
        <f t="shared" si="2"/>
        <v>0</v>
      </c>
      <c r="M51" s="88" t="str">
        <f t="shared" si="3"/>
        <v>กำลังพัฒนา</v>
      </c>
    </row>
    <row r="52" spans="1:13" ht="15.75" customHeight="1" x14ac:dyDescent="0.45">
      <c r="A52" s="127" t="s">
        <v>12</v>
      </c>
      <c r="B52" s="127"/>
      <c r="C52" s="37">
        <f>คิดวิเคราะห์!K52</f>
        <v>0</v>
      </c>
      <c r="D52" s="36">
        <f>คิดวิเคราะห์!L52</f>
        <v>0</v>
      </c>
      <c r="E52" s="37">
        <f>วิจารณญาณ!K52</f>
        <v>0</v>
      </c>
      <c r="F52" s="36">
        <f>วิจารณญาณ!L52</f>
        <v>0</v>
      </c>
      <c r="G52" s="38">
        <f>แลกเปลี่ยนคิดเห็น!K52</f>
        <v>0</v>
      </c>
      <c r="H52" s="36">
        <f>แลกเปลี่ยนคิดเห็น!L52</f>
        <v>0</v>
      </c>
      <c r="I52" s="37">
        <f>แก้ปัญหา!K52</f>
        <v>0</v>
      </c>
      <c r="J52" s="36">
        <f>แก้ปัญหา!L52</f>
        <v>0</v>
      </c>
      <c r="K52" s="37">
        <f>SUM(C52,E52,G52,I52)</f>
        <v>0</v>
      </c>
      <c r="L52" s="36">
        <f t="shared" si="2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N8:N9"/>
    <mergeCell ref="O8:S8"/>
    <mergeCell ref="T8:T9"/>
    <mergeCell ref="D10:D11"/>
    <mergeCell ref="H10:H11"/>
    <mergeCell ref="J10:J11"/>
    <mergeCell ref="L10:L11"/>
    <mergeCell ref="A7:A11"/>
    <mergeCell ref="B7:B11"/>
    <mergeCell ref="C7:J7"/>
    <mergeCell ref="K7:L9"/>
    <mergeCell ref="M7:M11"/>
    <mergeCell ref="C8:D9"/>
    <mergeCell ref="E8:F9"/>
    <mergeCell ref="G8:H9"/>
    <mergeCell ref="I8:J9"/>
    <mergeCell ref="A1:M1"/>
    <mergeCell ref="N1:U1"/>
    <mergeCell ref="A2:M2"/>
    <mergeCell ref="N2:U2"/>
    <mergeCell ref="B55:E55"/>
    <mergeCell ref="H55:L55"/>
    <mergeCell ref="B56:E56"/>
    <mergeCell ref="H56:L56"/>
    <mergeCell ref="B57:E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3" width="4.75" style="2" customWidth="1"/>
    <col min="4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">
        <v>250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94</v>
      </c>
      <c r="G5" s="29"/>
      <c r="H5" s="29"/>
    </row>
    <row r="6" spans="1:13" s="25" customFormat="1" ht="19.5" customHeight="1" x14ac:dyDescent="0.5">
      <c r="A6" s="29" t="s">
        <v>95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H55:L55"/>
    <mergeCell ref="B56:E56"/>
    <mergeCell ref="H56:L56"/>
    <mergeCell ref="B57:E57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875" style="2" customWidth="1"/>
    <col min="7" max="8" width="5.25" style="2" customWidth="1"/>
    <col min="9" max="9" width="4.75" style="2" customWidth="1"/>
    <col min="10" max="12" width="5.25" style="2" customWidth="1"/>
    <col min="13" max="13" width="8.87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96</v>
      </c>
      <c r="G5" s="29"/>
      <c r="H5" s="29"/>
    </row>
    <row r="6" spans="1:13" s="25" customFormat="1" ht="19.5" customHeight="1" x14ac:dyDescent="0.5">
      <c r="A6" s="29" t="s">
        <v>97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64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64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6">
    <mergeCell ref="A52:B52"/>
    <mergeCell ref="G8:H8"/>
    <mergeCell ref="I8:J8"/>
    <mergeCell ref="C9:D9"/>
    <mergeCell ref="E9:F9"/>
    <mergeCell ref="G9:H9"/>
    <mergeCell ref="I9:J9"/>
    <mergeCell ref="D10:D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5" width="5.25" style="2" customWidth="1"/>
    <col min="6" max="6" width="4.625" style="2" customWidth="1"/>
    <col min="7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93</v>
      </c>
      <c r="B5" s="29"/>
      <c r="C5" s="29"/>
      <c r="D5" s="29"/>
      <c r="E5" s="29"/>
      <c r="F5" s="29" t="s">
        <v>98</v>
      </c>
      <c r="G5" s="29"/>
      <c r="H5" s="29"/>
    </row>
    <row r="6" spans="1:13" s="25" customFormat="1" ht="19.5" customHeight="1" x14ac:dyDescent="0.5">
      <c r="A6" s="29" t="s">
        <v>99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34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36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workbookViewId="0">
      <selection activeCell="M3" sqref="M3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 t="s">
        <v>71</v>
      </c>
      <c r="M1" s="124"/>
      <c r="N1" s="124"/>
      <c r="O1" s="124"/>
      <c r="P1" s="124"/>
      <c r="Q1" s="124"/>
      <c r="R1" s="124"/>
      <c r="S1" s="124"/>
    </row>
    <row r="2" spans="1:22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49</v>
      </c>
      <c r="M2" s="124"/>
      <c r="N2" s="124"/>
      <c r="O2" s="124"/>
      <c r="P2" s="124"/>
      <c r="Q2" s="124"/>
      <c r="R2" s="124"/>
      <c r="S2" s="124"/>
    </row>
    <row r="3" spans="1:22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รวบรวมความรู้!$B$3</f>
        <v>ชั้นมัธยมมศึกษาปีที่</v>
      </c>
      <c r="N3" s="71" t="str">
        <f>อ่าน!C3</f>
        <v>2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</row>
    <row r="4" spans="1:22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L4" s="32" t="s">
        <v>50</v>
      </c>
      <c r="M4" s="32"/>
      <c r="N4" s="29"/>
      <c r="O4" s="29"/>
      <c r="P4" s="32" t="s">
        <v>51</v>
      </c>
      <c r="Q4" s="29"/>
      <c r="R4" s="29"/>
      <c r="S4" s="29"/>
    </row>
    <row r="5" spans="1:22" s="25" customFormat="1" ht="19.5" customHeight="1" x14ac:dyDescent="0.5">
      <c r="A5" s="29" t="s">
        <v>100</v>
      </c>
      <c r="B5" s="29"/>
      <c r="C5" s="29"/>
      <c r="D5" s="29"/>
      <c r="E5" s="29"/>
      <c r="F5" s="29"/>
      <c r="G5" s="29"/>
      <c r="H5" s="29"/>
      <c r="L5" s="29" t="s">
        <v>100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101</v>
      </c>
      <c r="B6" s="29"/>
      <c r="C6" s="29"/>
      <c r="D6" s="29"/>
      <c r="E6" s="29"/>
      <c r="F6" s="29"/>
      <c r="G6" s="29"/>
      <c r="H6" s="29"/>
      <c r="L6" s="29" t="s">
        <v>101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8" t="s">
        <v>12</v>
      </c>
      <c r="J7" s="129"/>
      <c r="K7" s="134" t="s">
        <v>20</v>
      </c>
    </row>
    <row r="8" spans="1:22" ht="15.75" customHeight="1" x14ac:dyDescent="0.5">
      <c r="A8" s="125"/>
      <c r="B8" s="125"/>
      <c r="C8" s="128" t="s">
        <v>102</v>
      </c>
      <c r="D8" s="140"/>
      <c r="E8" s="128" t="s">
        <v>103</v>
      </c>
      <c r="F8" s="140"/>
      <c r="G8" s="128" t="s">
        <v>104</v>
      </c>
      <c r="H8" s="140"/>
      <c r="I8" s="130"/>
      <c r="J8" s="131"/>
      <c r="K8" s="135"/>
      <c r="L8" s="142" t="s">
        <v>75</v>
      </c>
      <c r="M8" s="144" t="s">
        <v>20</v>
      </c>
      <c r="N8" s="145"/>
      <c r="O8" s="145"/>
      <c r="P8" s="145"/>
      <c r="Q8" s="146"/>
      <c r="R8" s="142" t="s">
        <v>6</v>
      </c>
    </row>
    <row r="9" spans="1:22" ht="15.75" customHeight="1" x14ac:dyDescent="0.5">
      <c r="A9" s="125"/>
      <c r="B9" s="125"/>
      <c r="C9" s="132"/>
      <c r="D9" s="141"/>
      <c r="E9" s="132"/>
      <c r="F9" s="141"/>
      <c r="G9" s="132"/>
      <c r="H9" s="141"/>
      <c r="I9" s="132"/>
      <c r="J9" s="133"/>
      <c r="K9" s="135"/>
      <c r="L9" s="143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43"/>
    </row>
    <row r="10" spans="1:22" ht="15.75" customHeight="1" x14ac:dyDescent="0.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135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40</v>
      </c>
      <c r="H11" s="125"/>
      <c r="I11" s="33">
        <v>120</v>
      </c>
      <c r="J11" s="125"/>
      <c r="K11" s="136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>
        <f>รวบรวมความรู้!K12</f>
        <v>0</v>
      </c>
      <c r="D12" s="36">
        <f>รวบรวมความรู้!L12</f>
        <v>0</v>
      </c>
      <c r="E12" s="35">
        <f>ทำงานเป็นทีม!K12</f>
        <v>0</v>
      </c>
      <c r="F12" s="36">
        <f>ทำงานเป็นทีม!L12</f>
        <v>0</v>
      </c>
      <c r="G12" s="35">
        <f>เชื่อมโยงความรู้!K12</f>
        <v>0</v>
      </c>
      <c r="H12" s="36">
        <f>เชื่อมโยงความรู้!L12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7">
        <f>รวบรวมความรู้!K13</f>
        <v>0</v>
      </c>
      <c r="D13" s="36">
        <f>รวบรวมความรู้!L13</f>
        <v>0</v>
      </c>
      <c r="E13" s="37">
        <f>ทำงานเป็นทีม!K13</f>
        <v>0</v>
      </c>
      <c r="F13" s="36">
        <f>ทำงานเป็นทีม!L13</f>
        <v>0</v>
      </c>
      <c r="G13" s="37">
        <f>เชื่อมโยงความรู้!K13</f>
        <v>0</v>
      </c>
      <c r="H13" s="36">
        <f>เชื่อมโยงความรู้!L13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7">
        <f>รวบรวมความรู้!K14</f>
        <v>0</v>
      </c>
      <c r="D14" s="36">
        <f>รวบรวมความรู้!L14</f>
        <v>0</v>
      </c>
      <c r="E14" s="37">
        <f>ทำงานเป็นทีม!K14</f>
        <v>0</v>
      </c>
      <c r="F14" s="36">
        <f>ทำงานเป็นทีม!L14</f>
        <v>0</v>
      </c>
      <c r="G14" s="37">
        <f>เชื่อมโยงความรู้!K14</f>
        <v>0</v>
      </c>
      <c r="H14" s="36">
        <f>เชื่อมโยงความรู้!L14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7">
        <f>รวบรวมความรู้!K15</f>
        <v>0</v>
      </c>
      <c r="D15" s="36">
        <f>รวบรวมความรู้!L15</f>
        <v>0</v>
      </c>
      <c r="E15" s="37">
        <f>ทำงานเป็นทีม!K15</f>
        <v>0</v>
      </c>
      <c r="F15" s="36">
        <f>ทำงานเป็นทีม!L15</f>
        <v>0</v>
      </c>
      <c r="G15" s="37">
        <f>เชื่อมโยงความรู้!K15</f>
        <v>0</v>
      </c>
      <c r="H15" s="36">
        <f>เชื่อมโยงความรู้!L15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7">
        <f>รวบรวมความรู้!K16</f>
        <v>0</v>
      </c>
      <c r="D16" s="36">
        <f>รวบรวมความรู้!L16</f>
        <v>0</v>
      </c>
      <c r="E16" s="37">
        <f>ทำงานเป็นทีม!K16</f>
        <v>0</v>
      </c>
      <c r="F16" s="36">
        <f>ทำงานเป็นทีม!L16</f>
        <v>0</v>
      </c>
      <c r="G16" s="37">
        <f>เชื่อมโยงความรู้!K16</f>
        <v>0</v>
      </c>
      <c r="H16" s="36">
        <f>เชื่อมโยงความรู้!L16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7">
        <f>รวบรวมความรู้!K17</f>
        <v>0</v>
      </c>
      <c r="D17" s="36">
        <f>รวบรวมความรู้!L17</f>
        <v>0</v>
      </c>
      <c r="E17" s="37">
        <f>ทำงานเป็นทีม!K17</f>
        <v>0</v>
      </c>
      <c r="F17" s="36">
        <f>ทำงานเป็นทีม!L17</f>
        <v>0</v>
      </c>
      <c r="G17" s="37">
        <f>เชื่อมโยงความรู้!K17</f>
        <v>0</v>
      </c>
      <c r="H17" s="36">
        <f>เชื่อมโยงความรู้!L17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7">
        <f>รวบรวมความรู้!K18</f>
        <v>0</v>
      </c>
      <c r="D18" s="36">
        <f>รวบรวมความรู้!L18</f>
        <v>0</v>
      </c>
      <c r="E18" s="37">
        <f>ทำงานเป็นทีม!K18</f>
        <v>0</v>
      </c>
      <c r="F18" s="36">
        <f>ทำงานเป็นทีม!L18</f>
        <v>0</v>
      </c>
      <c r="G18" s="37">
        <f>เชื่อมโยงความรู้!K18</f>
        <v>0</v>
      </c>
      <c r="H18" s="36">
        <f>เชื่อมโยงความรู้!L18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7">
        <f>รวบรวมความรู้!K19</f>
        <v>0</v>
      </c>
      <c r="D19" s="36">
        <f>รวบรวมความรู้!L19</f>
        <v>0</v>
      </c>
      <c r="E19" s="37">
        <f>ทำงานเป็นทีม!K19</f>
        <v>0</v>
      </c>
      <c r="F19" s="36">
        <f>ทำงานเป็นทีม!L19</f>
        <v>0</v>
      </c>
      <c r="G19" s="37">
        <f>เชื่อมโยงความรู้!K19</f>
        <v>0</v>
      </c>
      <c r="H19" s="36">
        <f>เชื่อมโยงความรู้!L19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7">
        <f>รวบรวมความรู้!K20</f>
        <v>0</v>
      </c>
      <c r="D20" s="36">
        <f>รวบรวมความรู้!L20</f>
        <v>0</v>
      </c>
      <c r="E20" s="37">
        <f>ทำงานเป็นทีม!K20</f>
        <v>0</v>
      </c>
      <c r="F20" s="36">
        <f>ทำงานเป็นทีม!L20</f>
        <v>0</v>
      </c>
      <c r="G20" s="37">
        <f>เชื่อมโยงความรู้!K20</f>
        <v>0</v>
      </c>
      <c r="H20" s="36">
        <f>เชื่อมโยงความรู้!L20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7">
        <f>รวบรวมความรู้!K21</f>
        <v>0</v>
      </c>
      <c r="D21" s="36">
        <f>รวบรวมความรู้!L21</f>
        <v>0</v>
      </c>
      <c r="E21" s="37">
        <f>ทำงานเป็นทีม!K21</f>
        <v>0</v>
      </c>
      <c r="F21" s="36">
        <f>ทำงานเป็นทีม!L21</f>
        <v>0</v>
      </c>
      <c r="G21" s="37">
        <f>เชื่อมโยงความรู้!K21</f>
        <v>0</v>
      </c>
      <c r="H21" s="36">
        <f>เชื่อมโยงความรู้!L21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7">
        <f>รวบรวมความรู้!K22</f>
        <v>0</v>
      </c>
      <c r="D22" s="36">
        <f>รวบรวมความรู้!L22</f>
        <v>0</v>
      </c>
      <c r="E22" s="37">
        <f>ทำงานเป็นทีม!K22</f>
        <v>0</v>
      </c>
      <c r="F22" s="36">
        <f>ทำงานเป็นทีม!L22</f>
        <v>0</v>
      </c>
      <c r="G22" s="37">
        <f>เชื่อมโยงความรู้!K22</f>
        <v>0</v>
      </c>
      <c r="H22" s="36">
        <f>เชื่อมโยงความรู้!L22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7">
        <f>รวบรวมความรู้!K23</f>
        <v>0</v>
      </c>
      <c r="D23" s="36">
        <f>รวบรวมความรู้!L23</f>
        <v>0</v>
      </c>
      <c r="E23" s="37">
        <f>ทำงานเป็นทีม!K23</f>
        <v>0</v>
      </c>
      <c r="F23" s="36">
        <f>ทำงานเป็นทีม!L23</f>
        <v>0</v>
      </c>
      <c r="G23" s="37">
        <f>เชื่อมโยงความรู้!K23</f>
        <v>0</v>
      </c>
      <c r="H23" s="36">
        <f>เชื่อมโยงความรู้!L23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7">
        <f>รวบรวมความรู้!K24</f>
        <v>0</v>
      </c>
      <c r="D24" s="36">
        <f>รวบรวมความรู้!L24</f>
        <v>0</v>
      </c>
      <c r="E24" s="37">
        <f>ทำงานเป็นทีม!K24</f>
        <v>0</v>
      </c>
      <c r="F24" s="36">
        <f>ทำงานเป็นทีม!L24</f>
        <v>0</v>
      </c>
      <c r="G24" s="37">
        <f>เชื่อมโยงความรู้!K24</f>
        <v>0</v>
      </c>
      <c r="H24" s="36">
        <f>เชื่อมโยงความรู้!L24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7">
        <f>รวบรวมความรู้!K25</f>
        <v>0</v>
      </c>
      <c r="D25" s="36">
        <f>รวบรวมความรู้!L25</f>
        <v>0</v>
      </c>
      <c r="E25" s="37">
        <f>ทำงานเป็นทีม!K25</f>
        <v>0</v>
      </c>
      <c r="F25" s="36">
        <f>ทำงานเป็นทีม!L25</f>
        <v>0</v>
      </c>
      <c r="G25" s="37">
        <f>เชื่อมโยงความรู้!K25</f>
        <v>0</v>
      </c>
      <c r="H25" s="36">
        <f>เชื่อมโยงความรู้!L25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7">
        <f>รวบรวมความรู้!K26</f>
        <v>0</v>
      </c>
      <c r="D26" s="36">
        <f>รวบรวมความรู้!L26</f>
        <v>0</v>
      </c>
      <c r="E26" s="37">
        <f>ทำงานเป็นทีม!K26</f>
        <v>0</v>
      </c>
      <c r="F26" s="36">
        <f>ทำงานเป็นทีม!L26</f>
        <v>0</v>
      </c>
      <c r="G26" s="37">
        <f>เชื่อมโยงความรู้!K26</f>
        <v>0</v>
      </c>
      <c r="H26" s="36">
        <f>เชื่อมโยงความรู้!L26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7">
        <f>รวบรวมความรู้!K27</f>
        <v>0</v>
      </c>
      <c r="D27" s="36">
        <f>รวบรวมความรู้!L27</f>
        <v>0</v>
      </c>
      <c r="E27" s="37">
        <f>ทำงานเป็นทีม!K27</f>
        <v>0</v>
      </c>
      <c r="F27" s="36">
        <f>ทำงานเป็นทีม!L27</f>
        <v>0</v>
      </c>
      <c r="G27" s="37">
        <f>เชื่อมโยงความรู้!K27</f>
        <v>0</v>
      </c>
      <c r="H27" s="36">
        <f>เชื่อมโยงความรู้!L27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7">
        <f>รวบรวมความรู้!K28</f>
        <v>0</v>
      </c>
      <c r="D28" s="36">
        <f>รวบรวมความรู้!L28</f>
        <v>0</v>
      </c>
      <c r="E28" s="37">
        <f>ทำงานเป็นทีม!K28</f>
        <v>0</v>
      </c>
      <c r="F28" s="36">
        <f>ทำงานเป็นทีม!L28</f>
        <v>0</v>
      </c>
      <c r="G28" s="37">
        <f>เชื่อมโยงความรู้!K28</f>
        <v>0</v>
      </c>
      <c r="H28" s="36">
        <f>เชื่อมโยงความรู้!L28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7">
        <f>รวบรวมความรู้!K29</f>
        <v>0</v>
      </c>
      <c r="D29" s="36">
        <f>รวบรวมความรู้!L29</f>
        <v>0</v>
      </c>
      <c r="E29" s="37">
        <f>ทำงานเป็นทีม!K29</f>
        <v>0</v>
      </c>
      <c r="F29" s="36">
        <f>ทำงานเป็นทีม!L29</f>
        <v>0</v>
      </c>
      <c r="G29" s="37">
        <f>เชื่อมโยงความรู้!K29</f>
        <v>0</v>
      </c>
      <c r="H29" s="36">
        <f>เชื่อมโยงความรู้!L29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7">
        <f>รวบรวมความรู้!K30</f>
        <v>0</v>
      </c>
      <c r="D30" s="36">
        <f>รวบรวมความรู้!L30</f>
        <v>0</v>
      </c>
      <c r="E30" s="37">
        <f>ทำงานเป็นทีม!K30</f>
        <v>0</v>
      </c>
      <c r="F30" s="36">
        <f>ทำงานเป็นทีม!L30</f>
        <v>0</v>
      </c>
      <c r="G30" s="37">
        <f>เชื่อมโยงความรู้!K30</f>
        <v>0</v>
      </c>
      <c r="H30" s="36">
        <f>เชื่อมโยงความรู้!L30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7">
        <f>รวบรวมความรู้!K31</f>
        <v>0</v>
      </c>
      <c r="D31" s="36">
        <f>รวบรวมความรู้!L31</f>
        <v>0</v>
      </c>
      <c r="E31" s="37">
        <f>ทำงานเป็นทีม!K31</f>
        <v>0</v>
      </c>
      <c r="F31" s="36">
        <f>ทำงานเป็นทีม!L31</f>
        <v>0</v>
      </c>
      <c r="G31" s="37">
        <f>เชื่อมโยงความรู้!K31</f>
        <v>0</v>
      </c>
      <c r="H31" s="36">
        <f>เชื่อมโยงความรู้!L31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7">
        <f>รวบรวมความรู้!K32</f>
        <v>0</v>
      </c>
      <c r="D32" s="36">
        <f>รวบรวมความรู้!L32</f>
        <v>0</v>
      </c>
      <c r="E32" s="37">
        <f>ทำงานเป็นทีม!K32</f>
        <v>0</v>
      </c>
      <c r="F32" s="36">
        <f>ทำงานเป็นทีม!L32</f>
        <v>0</v>
      </c>
      <c r="G32" s="37">
        <f>เชื่อมโยงความรู้!K32</f>
        <v>0</v>
      </c>
      <c r="H32" s="36">
        <f>เชื่อมโยงความรู้!L32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7">
        <f>รวบรวมความรู้!K33</f>
        <v>0</v>
      </c>
      <c r="D33" s="36">
        <f>รวบรวมความรู้!L33</f>
        <v>0</v>
      </c>
      <c r="E33" s="37">
        <f>ทำงานเป็นทีม!K33</f>
        <v>0</v>
      </c>
      <c r="F33" s="36">
        <f>ทำงานเป็นทีม!L33</f>
        <v>0</v>
      </c>
      <c r="G33" s="37">
        <f>เชื่อมโยงความรู้!K33</f>
        <v>0</v>
      </c>
      <c r="H33" s="36">
        <f>เชื่อมโยงความรู้!L33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7">
        <f>รวบรวมความรู้!K34</f>
        <v>0</v>
      </c>
      <c r="D34" s="36">
        <f>รวบรวมความรู้!L34</f>
        <v>0</v>
      </c>
      <c r="E34" s="37">
        <f>ทำงานเป็นทีม!K34</f>
        <v>0</v>
      </c>
      <c r="F34" s="36">
        <f>ทำงานเป็นทีม!L34</f>
        <v>0</v>
      </c>
      <c r="G34" s="37">
        <f>เชื่อมโยงความรู้!K34</f>
        <v>0</v>
      </c>
      <c r="H34" s="36">
        <f>เชื่อมโยงความรู้!L34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7">
        <f>รวบรวมความรู้!K35</f>
        <v>0</v>
      </c>
      <c r="D35" s="36">
        <f>รวบรวมความรู้!L35</f>
        <v>0</v>
      </c>
      <c r="E35" s="37">
        <f>ทำงานเป็นทีม!K35</f>
        <v>0</v>
      </c>
      <c r="F35" s="36">
        <f>ทำงานเป็นทีม!L35</f>
        <v>0</v>
      </c>
      <c r="G35" s="37">
        <f>เชื่อมโยงความรู้!K35</f>
        <v>0</v>
      </c>
      <c r="H35" s="36">
        <f>เชื่อมโยงความรู้!L35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7">
        <f>รวบรวมความรู้!K36</f>
        <v>0</v>
      </c>
      <c r="D36" s="36">
        <f>รวบรวมความรู้!L36</f>
        <v>0</v>
      </c>
      <c r="E36" s="37">
        <f>ทำงานเป็นทีม!K36</f>
        <v>0</v>
      </c>
      <c r="F36" s="36">
        <f>ทำงานเป็นทีม!L36</f>
        <v>0</v>
      </c>
      <c r="G36" s="37">
        <f>เชื่อมโยงความรู้!K36</f>
        <v>0</v>
      </c>
      <c r="H36" s="36">
        <f>เชื่อมโยงความรู้!L36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7">
        <f>รวบรวมความรู้!K37</f>
        <v>0</v>
      </c>
      <c r="D37" s="36">
        <f>รวบรวมความรู้!L37</f>
        <v>0</v>
      </c>
      <c r="E37" s="37">
        <f>ทำงานเป็นทีม!K37</f>
        <v>0</v>
      </c>
      <c r="F37" s="36">
        <f>ทำงานเป็นทีม!L37</f>
        <v>0</v>
      </c>
      <c r="G37" s="37">
        <f>เชื่อมโยงความรู้!K37</f>
        <v>0</v>
      </c>
      <c r="H37" s="36">
        <f>เชื่อมโยงความรู้!L37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7">
        <f>รวบรวมความรู้!K38</f>
        <v>0</v>
      </c>
      <c r="D38" s="36">
        <f>รวบรวมความรู้!L38</f>
        <v>0</v>
      </c>
      <c r="E38" s="37">
        <f>ทำงานเป็นทีม!K38</f>
        <v>0</v>
      </c>
      <c r="F38" s="36">
        <f>ทำงานเป็นทีม!L38</f>
        <v>0</v>
      </c>
      <c r="G38" s="37">
        <f>เชื่อมโยงความรู้!K38</f>
        <v>0</v>
      </c>
      <c r="H38" s="36">
        <f>เชื่อมโยงความรู้!L38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รวบรวมความรู้!K39</f>
        <v>0</v>
      </c>
      <c r="D39" s="36">
        <f>รวบรวมความรู้!L39</f>
        <v>0</v>
      </c>
      <c r="E39" s="37">
        <f>ทำงานเป็นทีม!K39</f>
        <v>0</v>
      </c>
      <c r="F39" s="36">
        <f>ทำงานเป็นทีม!L39</f>
        <v>0</v>
      </c>
      <c r="G39" s="37">
        <f>เชื่อมโยงความรู้!K39</f>
        <v>0</v>
      </c>
      <c r="H39" s="36">
        <f>เชื่อมโยงความรู้!L39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รวบรวมความรู้!K40</f>
        <v>0</v>
      </c>
      <c r="D40" s="36">
        <f>รวบรวมความรู้!L40</f>
        <v>0</v>
      </c>
      <c r="E40" s="37">
        <f>ทำงานเป็นทีม!K40</f>
        <v>0</v>
      </c>
      <c r="F40" s="36">
        <f>ทำงานเป็นทีม!L40</f>
        <v>0</v>
      </c>
      <c r="G40" s="37">
        <f>เชื่อมโยงความรู้!K40</f>
        <v>0</v>
      </c>
      <c r="H40" s="36">
        <f>เชื่อมโยงความรู้!L40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รวบรวมความรู้!K41</f>
        <v>0</v>
      </c>
      <c r="D41" s="36">
        <f>รวบรวมความรู้!L41</f>
        <v>0</v>
      </c>
      <c r="E41" s="37">
        <f>ทำงานเป็นทีม!K41</f>
        <v>0</v>
      </c>
      <c r="F41" s="36">
        <f>ทำงานเป็นทีม!L41</f>
        <v>0</v>
      </c>
      <c r="G41" s="37">
        <f>เชื่อมโยงความรู้!K41</f>
        <v>0</v>
      </c>
      <c r="H41" s="36">
        <f>เชื่อมโยงความรู้!L41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รวบรวมความรู้!K42</f>
        <v>0</v>
      </c>
      <c r="D42" s="36">
        <f>รวบรวมความรู้!L42</f>
        <v>0</v>
      </c>
      <c r="E42" s="37">
        <f>ทำงานเป็นทีม!K42</f>
        <v>0</v>
      </c>
      <c r="F42" s="36">
        <f>ทำงานเป็นทีม!L42</f>
        <v>0</v>
      </c>
      <c r="G42" s="37">
        <f>เชื่อมโยงความรู้!K42</f>
        <v>0</v>
      </c>
      <c r="H42" s="36">
        <f>เชื่อมโยงความรู้!L42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รวบรวมความรู้!K43</f>
        <v>0</v>
      </c>
      <c r="D43" s="36">
        <f>รวบรวมความรู้!L43</f>
        <v>0</v>
      </c>
      <c r="E43" s="37">
        <f>ทำงานเป็นทีม!K43</f>
        <v>0</v>
      </c>
      <c r="F43" s="36">
        <f>ทำงานเป็นทีม!L43</f>
        <v>0</v>
      </c>
      <c r="G43" s="37">
        <f>เชื่อมโยงความรู้!K43</f>
        <v>0</v>
      </c>
      <c r="H43" s="36">
        <f>เชื่อมโยงความรู้!L43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รวบรวมความรู้!K44</f>
        <v>0</v>
      </c>
      <c r="D44" s="36">
        <f>รวบรวมความรู้!L44</f>
        <v>0</v>
      </c>
      <c r="E44" s="37">
        <f>ทำงานเป็นทีม!K44</f>
        <v>0</v>
      </c>
      <c r="F44" s="36">
        <f>ทำงานเป็นทีม!L44</f>
        <v>0</v>
      </c>
      <c r="G44" s="37">
        <f>เชื่อมโยงความรู้!K44</f>
        <v>0</v>
      </c>
      <c r="H44" s="36">
        <f>เชื่อมโยงความรู้!L44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รวบรวมความรู้!K45</f>
        <v>0</v>
      </c>
      <c r="D45" s="36">
        <f>รวบรวมความรู้!L45</f>
        <v>0</v>
      </c>
      <c r="E45" s="37">
        <f>ทำงานเป็นทีม!K45</f>
        <v>0</v>
      </c>
      <c r="F45" s="36">
        <f>ทำงานเป็นทีม!L45</f>
        <v>0</v>
      </c>
      <c r="G45" s="37">
        <f>เชื่อมโยงความรู้!K45</f>
        <v>0</v>
      </c>
      <c r="H45" s="36">
        <f>เชื่อมโยงความรู้!L45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รวบรวมความรู้!K46</f>
        <v>0</v>
      </c>
      <c r="D46" s="36">
        <f>รวบรวมความรู้!L46</f>
        <v>0</v>
      </c>
      <c r="E46" s="37">
        <f>ทำงานเป็นทีม!K46</f>
        <v>0</v>
      </c>
      <c r="F46" s="36">
        <f>ทำงานเป็นทีม!L46</f>
        <v>0</v>
      </c>
      <c r="G46" s="37">
        <f>เชื่อมโยงความรู้!K46</f>
        <v>0</v>
      </c>
      <c r="H46" s="36">
        <f>เชื่อมโยงความรู้!L46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รวบรวมความรู้!K47</f>
        <v>0</v>
      </c>
      <c r="D47" s="36">
        <f>รวบรวมความรู้!L47</f>
        <v>0</v>
      </c>
      <c r="E47" s="37">
        <f>ทำงานเป็นทีม!K47</f>
        <v>0</v>
      </c>
      <c r="F47" s="36">
        <f>ทำงานเป็นทีม!L47</f>
        <v>0</v>
      </c>
      <c r="G47" s="37">
        <f>เชื่อมโยงความรู้!K47</f>
        <v>0</v>
      </c>
      <c r="H47" s="36">
        <f>เชื่อมโยงความรู้!L47</f>
        <v>0</v>
      </c>
      <c r="I47" s="37">
        <f t="shared" si="1"/>
        <v>0</v>
      </c>
      <c r="J47" s="36">
        <f t="shared" si="2"/>
        <v>0</v>
      </c>
      <c r="K47" s="88" t="str">
        <f t="shared" si="3"/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รวบรวมความรู้!K48</f>
        <v>0</v>
      </c>
      <c r="D48" s="36">
        <f>รวบรวมความรู้!L48</f>
        <v>0</v>
      </c>
      <c r="E48" s="37">
        <f>ทำงานเป็นทีม!K48</f>
        <v>0</v>
      </c>
      <c r="F48" s="36">
        <f>ทำงานเป็นทีม!L48</f>
        <v>0</v>
      </c>
      <c r="G48" s="37">
        <f>เชื่อมโยงความรู้!K48</f>
        <v>0</v>
      </c>
      <c r="H48" s="36">
        <f>เชื่อมโยงความรู้!L48</f>
        <v>0</v>
      </c>
      <c r="I48" s="37">
        <f t="shared" si="1"/>
        <v>0</v>
      </c>
      <c r="J48" s="36">
        <f t="shared" si="2"/>
        <v>0</v>
      </c>
      <c r="K48" s="88" t="str">
        <f t="shared" si="3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รวบรวมความรู้!K49</f>
        <v>0</v>
      </c>
      <c r="D49" s="36">
        <f>รวบรวมความรู้!L49</f>
        <v>0</v>
      </c>
      <c r="E49" s="37">
        <f>ทำงานเป็นทีม!K49</f>
        <v>0</v>
      </c>
      <c r="F49" s="36">
        <f>ทำงานเป็นทีม!L49</f>
        <v>0</v>
      </c>
      <c r="G49" s="37">
        <f>เชื่อมโยงความรู้!K49</f>
        <v>0</v>
      </c>
      <c r="H49" s="36">
        <f>เชื่อมโยงความรู้!L49</f>
        <v>0</v>
      </c>
      <c r="I49" s="37">
        <f t="shared" si="1"/>
        <v>0</v>
      </c>
      <c r="J49" s="36">
        <f t="shared" si="2"/>
        <v>0</v>
      </c>
      <c r="K49" s="88" t="str">
        <f t="shared" si="3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รวบรวมความรู้!K50</f>
        <v>0</v>
      </c>
      <c r="D50" s="36">
        <f>รวบรวมความรู้!L50</f>
        <v>0</v>
      </c>
      <c r="E50" s="37">
        <f>ทำงานเป็นทีม!K50</f>
        <v>0</v>
      </c>
      <c r="F50" s="36">
        <f>ทำงานเป็นทีม!L50</f>
        <v>0</v>
      </c>
      <c r="G50" s="37">
        <f>เชื่อมโยงความรู้!K50</f>
        <v>0</v>
      </c>
      <c r="H50" s="36">
        <f>เชื่อมโยงความรู้!L50</f>
        <v>0</v>
      </c>
      <c r="I50" s="37">
        <f t="shared" si="1"/>
        <v>0</v>
      </c>
      <c r="J50" s="36">
        <f t="shared" si="2"/>
        <v>0</v>
      </c>
      <c r="K50" s="88" t="str">
        <f t="shared" si="3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รวบรวมความรู้!K51</f>
        <v>0</v>
      </c>
      <c r="D51" s="36">
        <f>รวบรวมความรู้!L51</f>
        <v>0</v>
      </c>
      <c r="E51" s="37">
        <f>ทำงานเป็นทีม!K51</f>
        <v>0</v>
      </c>
      <c r="F51" s="36">
        <f>ทำงานเป็นทีม!L51</f>
        <v>0</v>
      </c>
      <c r="G51" s="37">
        <f>เชื่อมโยงความรู้!K51</f>
        <v>0</v>
      </c>
      <c r="H51" s="36">
        <f>เชื่อมโยงความรู้!L51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7" t="s">
        <v>12</v>
      </c>
      <c r="B52" s="127"/>
      <c r="C52" s="37">
        <f>รวบรวมความรู้!K52</f>
        <v>0</v>
      </c>
      <c r="D52" s="36">
        <f>รวบรวมความรู้!L52</f>
        <v>0</v>
      </c>
      <c r="E52" s="37">
        <f>ทำงานเป็นทีม!K52</f>
        <v>0</v>
      </c>
      <c r="F52" s="36">
        <f>ทำงานเป็นทีม!L52</f>
        <v>0</v>
      </c>
      <c r="G52" s="38">
        <f>เชื่อมโยงความรู้!K52</f>
        <v>0</v>
      </c>
      <c r="H52" s="36">
        <f>เชื่อมโยงความรู้!L52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</row>
    <row r="56" spans="1:11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</row>
    <row r="57" spans="1:11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5:E55"/>
    <mergeCell ref="B56:E56"/>
    <mergeCell ref="B57:E57"/>
    <mergeCell ref="H55:K55"/>
    <mergeCell ref="H56:K56"/>
    <mergeCell ref="H57:K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9" width="5.25" style="2" customWidth="1"/>
    <col min="10" max="10" width="4.5" style="2" customWidth="1"/>
    <col min="11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106</v>
      </c>
      <c r="H5" s="29"/>
    </row>
    <row r="6" spans="1:13" s="25" customFormat="1" ht="19.5" customHeight="1" x14ac:dyDescent="0.5">
      <c r="A6" s="29" t="s">
        <v>107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108</v>
      </c>
      <c r="H5" s="29"/>
    </row>
    <row r="6" spans="1:13" s="25" customFormat="1" ht="19.5" customHeight="1" x14ac:dyDescent="0.5">
      <c r="A6" s="29" t="s">
        <v>109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 t="s">
        <v>110</v>
      </c>
      <c r="H5" s="29"/>
    </row>
    <row r="6" spans="1:13" s="25" customFormat="1" ht="19.5" customHeight="1" x14ac:dyDescent="0.5">
      <c r="A6" s="29" t="s">
        <v>111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47">
        <f>คิดวิเคราะห์!C9</f>
        <v>243454</v>
      </c>
      <c r="D9" s="138"/>
      <c r="E9" s="147">
        <f>คิดวิเคราะห์!E9</f>
        <v>243526</v>
      </c>
      <c r="F9" s="138"/>
      <c r="G9" s="147">
        <f>คิดวิเคราะห์!G9</f>
        <v>243615</v>
      </c>
      <c r="H9" s="138"/>
      <c r="I9" s="147">
        <f>คิดวิเคราะห์!I9</f>
        <v>243692</v>
      </c>
      <c r="J9" s="138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34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36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421"/>
  <sheetViews>
    <sheetView workbookViewId="0">
      <selection activeCell="M3" sqref="M3"/>
    </sheetView>
  </sheetViews>
  <sheetFormatPr defaultRowHeight="14.25" x14ac:dyDescent="0.2"/>
  <cols>
    <col min="1" max="1" width="3.25" style="2" customWidth="1"/>
    <col min="2" max="2" width="18" style="2" customWidth="1"/>
    <col min="3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4" ht="18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 t="s">
        <v>71</v>
      </c>
      <c r="M1" s="124"/>
      <c r="N1" s="124"/>
      <c r="O1" s="124"/>
      <c r="P1" s="124"/>
      <c r="Q1" s="124"/>
      <c r="R1" s="124"/>
      <c r="S1" s="124"/>
    </row>
    <row r="2" spans="1:24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49</v>
      </c>
      <c r="M2" s="124"/>
      <c r="N2" s="124"/>
      <c r="O2" s="124"/>
      <c r="P2" s="124"/>
      <c r="Q2" s="124"/>
      <c r="R2" s="124"/>
      <c r="S2" s="124"/>
    </row>
    <row r="3" spans="1:24" ht="18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รวบรวมความรู้!$B$3</f>
        <v>ชั้นมัธยมมศึกษาปีที่</v>
      </c>
      <c r="N3" s="71" t="str">
        <f>อ่าน!C3</f>
        <v>2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  <c r="W3" s="65"/>
      <c r="X3" s="65"/>
    </row>
    <row r="4" spans="1:24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L4" s="32" t="s">
        <v>50</v>
      </c>
      <c r="M4" s="32"/>
      <c r="N4" s="29"/>
      <c r="O4" s="29"/>
      <c r="P4" s="32" t="s">
        <v>51</v>
      </c>
      <c r="Q4" s="29"/>
      <c r="R4" s="29"/>
      <c r="S4" s="29"/>
    </row>
    <row r="5" spans="1:24" s="25" customFormat="1" ht="19.5" customHeight="1" x14ac:dyDescent="0.5">
      <c r="A5" s="29" t="s">
        <v>105</v>
      </c>
      <c r="B5" s="29"/>
      <c r="C5" s="29"/>
      <c r="D5" s="29"/>
      <c r="E5" s="29"/>
      <c r="F5" s="29"/>
      <c r="G5" s="29"/>
      <c r="H5" s="29"/>
      <c r="L5" s="29" t="s">
        <v>105</v>
      </c>
      <c r="M5" s="29"/>
      <c r="N5" s="29"/>
      <c r="O5" s="29"/>
      <c r="P5" s="29"/>
      <c r="Q5" s="29"/>
      <c r="R5" s="29"/>
      <c r="S5" s="29"/>
    </row>
    <row r="6" spans="1:24" s="25" customFormat="1" ht="19.5" customHeight="1" x14ac:dyDescent="0.5">
      <c r="A6" s="29" t="s">
        <v>112</v>
      </c>
      <c r="B6" s="29"/>
      <c r="C6" s="29"/>
      <c r="D6" s="29"/>
      <c r="E6" s="29"/>
      <c r="F6" s="29"/>
      <c r="G6" s="29"/>
      <c r="H6" s="29"/>
      <c r="L6" s="29" t="s">
        <v>112</v>
      </c>
      <c r="M6" s="29"/>
      <c r="N6" s="29"/>
      <c r="O6" s="29"/>
      <c r="P6" s="29"/>
      <c r="Q6" s="29"/>
      <c r="R6" s="29"/>
      <c r="S6" s="29"/>
    </row>
    <row r="7" spans="1:24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8" t="s">
        <v>12</v>
      </c>
      <c r="J7" s="129"/>
      <c r="K7" s="134" t="s">
        <v>20</v>
      </c>
    </row>
    <row r="8" spans="1:24" ht="15.75" customHeight="1" x14ac:dyDescent="0.5">
      <c r="A8" s="125"/>
      <c r="B8" s="125"/>
      <c r="C8" s="128" t="s">
        <v>113</v>
      </c>
      <c r="D8" s="140"/>
      <c r="E8" s="128" t="s">
        <v>114</v>
      </c>
      <c r="F8" s="140"/>
      <c r="G8" s="128" t="s">
        <v>115</v>
      </c>
      <c r="H8" s="140"/>
      <c r="I8" s="130"/>
      <c r="J8" s="131"/>
      <c r="K8" s="135"/>
      <c r="L8" s="142" t="s">
        <v>75</v>
      </c>
      <c r="M8" s="144" t="s">
        <v>20</v>
      </c>
      <c r="N8" s="145"/>
      <c r="O8" s="145"/>
      <c r="P8" s="145"/>
      <c r="Q8" s="146"/>
      <c r="R8" s="142" t="s">
        <v>6</v>
      </c>
    </row>
    <row r="9" spans="1:24" ht="15.75" customHeight="1" x14ac:dyDescent="0.5">
      <c r="A9" s="125"/>
      <c r="B9" s="125"/>
      <c r="C9" s="132"/>
      <c r="D9" s="141"/>
      <c r="E9" s="132"/>
      <c r="F9" s="141"/>
      <c r="G9" s="132"/>
      <c r="H9" s="141"/>
      <c r="I9" s="132"/>
      <c r="J9" s="133"/>
      <c r="K9" s="135"/>
      <c r="L9" s="143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43"/>
    </row>
    <row r="10" spans="1:24" ht="15.75" customHeight="1" x14ac:dyDescent="0.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135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4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40</v>
      </c>
      <c r="H11" s="125"/>
      <c r="I11" s="33">
        <v>120</v>
      </c>
      <c r="J11" s="125"/>
      <c r="K11" s="136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4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>
        <f>ใช้เทคโน!K12</f>
        <v>0</v>
      </c>
      <c r="D12" s="36">
        <f>ใช้เทคโน!L12</f>
        <v>0</v>
      </c>
      <c r="E12" s="35">
        <f>ใช้สารสนเทศ!K12</f>
        <v>0</v>
      </c>
      <c r="F12" s="36">
        <f>ใช้สารสนเทศ!L12</f>
        <v>0</v>
      </c>
      <c r="G12" s="35">
        <f>ใช้เทคโนสื่อสาร!K12</f>
        <v>0</v>
      </c>
      <c r="H12" s="36">
        <f>ใช้เทคโนสื่อสาร!L12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4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7">
        <f>ใช้เทคโน!K13</f>
        <v>0</v>
      </c>
      <c r="D13" s="36">
        <f>ใช้เทคโน!L13</f>
        <v>0</v>
      </c>
      <c r="E13" s="37">
        <f>ใช้สารสนเทศ!K13</f>
        <v>0</v>
      </c>
      <c r="F13" s="36">
        <f>ใช้สารสนเทศ!L13</f>
        <v>0</v>
      </c>
      <c r="G13" s="37">
        <f>ใช้เทคโนสื่อสาร!K13</f>
        <v>0</v>
      </c>
      <c r="H13" s="36">
        <f>ใช้เทคโนสื่อสาร!L13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4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7">
        <f>ใช้เทคโน!K14</f>
        <v>0</v>
      </c>
      <c r="D14" s="36">
        <f>ใช้เทคโน!L14</f>
        <v>0</v>
      </c>
      <c r="E14" s="37">
        <f>ใช้สารสนเทศ!K14</f>
        <v>0</v>
      </c>
      <c r="F14" s="36">
        <f>ใช้สารสนเทศ!L14</f>
        <v>0</v>
      </c>
      <c r="G14" s="37">
        <f>ใช้เทคโนสื่อสาร!K14</f>
        <v>0</v>
      </c>
      <c r="H14" s="36">
        <f>ใช้เทคโนสื่อสาร!L14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4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7">
        <f>ใช้เทคโน!K15</f>
        <v>0</v>
      </c>
      <c r="D15" s="36">
        <f>ใช้เทคโน!L15</f>
        <v>0</v>
      </c>
      <c r="E15" s="37">
        <f>ใช้สารสนเทศ!K15</f>
        <v>0</v>
      </c>
      <c r="F15" s="36">
        <f>ใช้สารสนเทศ!L15</f>
        <v>0</v>
      </c>
      <c r="G15" s="37">
        <f>ใช้เทคโนสื่อสาร!K15</f>
        <v>0</v>
      </c>
      <c r="H15" s="36">
        <f>ใช้เทคโนสื่อสาร!L15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4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7">
        <f>ใช้เทคโน!K16</f>
        <v>0</v>
      </c>
      <c r="D16" s="36">
        <f>ใช้เทคโน!L16</f>
        <v>0</v>
      </c>
      <c r="E16" s="37">
        <f>ใช้สารสนเทศ!K16</f>
        <v>0</v>
      </c>
      <c r="F16" s="36">
        <f>ใช้สารสนเทศ!L16</f>
        <v>0</v>
      </c>
      <c r="G16" s="37">
        <f>ใช้เทคโนสื่อสาร!K16</f>
        <v>0</v>
      </c>
      <c r="H16" s="36">
        <f>ใช้เทคโนสื่อสาร!L16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7">
        <f>ใช้เทคโน!K17</f>
        <v>0</v>
      </c>
      <c r="D17" s="36">
        <f>ใช้เทคโน!L17</f>
        <v>0</v>
      </c>
      <c r="E17" s="37">
        <f>ใช้สารสนเทศ!K17</f>
        <v>0</v>
      </c>
      <c r="F17" s="36">
        <f>ใช้สารสนเทศ!L17</f>
        <v>0</v>
      </c>
      <c r="G17" s="37">
        <f>ใช้เทคโนสื่อสาร!K17</f>
        <v>0</v>
      </c>
      <c r="H17" s="36">
        <f>ใช้เทคโนสื่อสาร!L17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7">
        <f>ใช้เทคโน!K18</f>
        <v>0</v>
      </c>
      <c r="D18" s="36">
        <f>ใช้เทคโน!L18</f>
        <v>0</v>
      </c>
      <c r="E18" s="37">
        <f>ใช้สารสนเทศ!K18</f>
        <v>0</v>
      </c>
      <c r="F18" s="36">
        <f>ใช้สารสนเทศ!L18</f>
        <v>0</v>
      </c>
      <c r="G18" s="37">
        <f>ใช้เทคโนสื่อสาร!K18</f>
        <v>0</v>
      </c>
      <c r="H18" s="36">
        <f>ใช้เทคโนสื่อสาร!L18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7">
        <f>ใช้เทคโน!K19</f>
        <v>0</v>
      </c>
      <c r="D19" s="36">
        <f>ใช้เทคโน!L19</f>
        <v>0</v>
      </c>
      <c r="E19" s="37">
        <f>ใช้สารสนเทศ!K19</f>
        <v>0</v>
      </c>
      <c r="F19" s="36">
        <f>ใช้สารสนเทศ!L19</f>
        <v>0</v>
      </c>
      <c r="G19" s="37">
        <f>ใช้เทคโนสื่อสาร!K19</f>
        <v>0</v>
      </c>
      <c r="H19" s="36">
        <f>ใช้เทคโนสื่อสาร!L19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7">
        <f>ใช้เทคโน!K20</f>
        <v>0</v>
      </c>
      <c r="D20" s="36">
        <f>ใช้เทคโน!L20</f>
        <v>0</v>
      </c>
      <c r="E20" s="37">
        <f>ใช้สารสนเทศ!K20</f>
        <v>0</v>
      </c>
      <c r="F20" s="36">
        <f>ใช้สารสนเทศ!L20</f>
        <v>0</v>
      </c>
      <c r="G20" s="37">
        <f>ใช้เทคโนสื่อสาร!K20</f>
        <v>0</v>
      </c>
      <c r="H20" s="36">
        <f>ใช้เทคโนสื่อสาร!L20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7">
        <f>ใช้เทคโน!K21</f>
        <v>0</v>
      </c>
      <c r="D21" s="36">
        <f>ใช้เทคโน!L21</f>
        <v>0</v>
      </c>
      <c r="E21" s="37">
        <f>ใช้สารสนเทศ!K21</f>
        <v>0</v>
      </c>
      <c r="F21" s="36">
        <f>ใช้สารสนเทศ!L21</f>
        <v>0</v>
      </c>
      <c r="G21" s="37">
        <f>ใช้เทคโนสื่อสาร!K21</f>
        <v>0</v>
      </c>
      <c r="H21" s="36">
        <f>ใช้เทคโนสื่อสาร!L21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7">
        <f>ใช้เทคโน!K22</f>
        <v>0</v>
      </c>
      <c r="D22" s="36">
        <f>ใช้เทคโน!L22</f>
        <v>0</v>
      </c>
      <c r="E22" s="37">
        <f>ใช้สารสนเทศ!K22</f>
        <v>0</v>
      </c>
      <c r="F22" s="36">
        <f>ใช้สารสนเทศ!L22</f>
        <v>0</v>
      </c>
      <c r="G22" s="37">
        <f>ใช้เทคโนสื่อสาร!K22</f>
        <v>0</v>
      </c>
      <c r="H22" s="36">
        <f>ใช้เทคโนสื่อสาร!L22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7">
        <f>ใช้เทคโน!K23</f>
        <v>0</v>
      </c>
      <c r="D23" s="36">
        <f>ใช้เทคโน!L23</f>
        <v>0</v>
      </c>
      <c r="E23" s="37">
        <f>ใช้สารสนเทศ!K23</f>
        <v>0</v>
      </c>
      <c r="F23" s="36">
        <f>ใช้สารสนเทศ!L23</f>
        <v>0</v>
      </c>
      <c r="G23" s="37">
        <f>ใช้เทคโนสื่อสาร!K23</f>
        <v>0</v>
      </c>
      <c r="H23" s="36">
        <f>ใช้เทคโนสื่อสาร!L23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7">
        <f>ใช้เทคโน!K24</f>
        <v>0</v>
      </c>
      <c r="D24" s="36">
        <f>ใช้เทคโน!L24</f>
        <v>0</v>
      </c>
      <c r="E24" s="37">
        <f>ใช้สารสนเทศ!K24</f>
        <v>0</v>
      </c>
      <c r="F24" s="36">
        <f>ใช้สารสนเทศ!L24</f>
        <v>0</v>
      </c>
      <c r="G24" s="37">
        <f>ใช้เทคโนสื่อสาร!K24</f>
        <v>0</v>
      </c>
      <c r="H24" s="36">
        <f>ใช้เทคโนสื่อสาร!L24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7">
        <f>ใช้เทคโน!K25</f>
        <v>0</v>
      </c>
      <c r="D25" s="36">
        <f>ใช้เทคโน!L25</f>
        <v>0</v>
      </c>
      <c r="E25" s="37">
        <f>ใช้สารสนเทศ!K25</f>
        <v>0</v>
      </c>
      <c r="F25" s="36">
        <f>ใช้สารสนเทศ!L25</f>
        <v>0</v>
      </c>
      <c r="G25" s="37">
        <f>ใช้เทคโนสื่อสาร!K25</f>
        <v>0</v>
      </c>
      <c r="H25" s="36">
        <f>ใช้เทคโนสื่อสาร!L25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7">
        <f>ใช้เทคโน!K26</f>
        <v>0</v>
      </c>
      <c r="D26" s="36">
        <f>ใช้เทคโน!L26</f>
        <v>0</v>
      </c>
      <c r="E26" s="37">
        <f>ใช้สารสนเทศ!K26</f>
        <v>0</v>
      </c>
      <c r="F26" s="36">
        <f>ใช้สารสนเทศ!L26</f>
        <v>0</v>
      </c>
      <c r="G26" s="37">
        <f>ใช้เทคโนสื่อสาร!K26</f>
        <v>0</v>
      </c>
      <c r="H26" s="36">
        <f>ใช้เทคโนสื่อสาร!L26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7">
        <f>ใช้เทคโน!K27</f>
        <v>0</v>
      </c>
      <c r="D27" s="36">
        <f>ใช้เทคโน!L27</f>
        <v>0</v>
      </c>
      <c r="E27" s="37">
        <f>ใช้สารสนเทศ!K27</f>
        <v>0</v>
      </c>
      <c r="F27" s="36">
        <f>ใช้สารสนเทศ!L27</f>
        <v>0</v>
      </c>
      <c r="G27" s="37">
        <f>ใช้เทคโนสื่อสาร!K27</f>
        <v>0</v>
      </c>
      <c r="H27" s="36">
        <f>ใช้เทคโนสื่อสาร!L27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7">
        <f>ใช้เทคโน!K28</f>
        <v>0</v>
      </c>
      <c r="D28" s="36">
        <f>ใช้เทคโน!L28</f>
        <v>0</v>
      </c>
      <c r="E28" s="37">
        <f>ใช้สารสนเทศ!K28</f>
        <v>0</v>
      </c>
      <c r="F28" s="36">
        <f>ใช้สารสนเทศ!L28</f>
        <v>0</v>
      </c>
      <c r="G28" s="37">
        <f>ใช้เทคโนสื่อสาร!K28</f>
        <v>0</v>
      </c>
      <c r="H28" s="36">
        <f>ใช้เทคโนสื่อสาร!L28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7">
        <f>ใช้เทคโน!K29</f>
        <v>0</v>
      </c>
      <c r="D29" s="36">
        <f>ใช้เทคโน!L29</f>
        <v>0</v>
      </c>
      <c r="E29" s="37">
        <f>ใช้สารสนเทศ!K29</f>
        <v>0</v>
      </c>
      <c r="F29" s="36">
        <f>ใช้สารสนเทศ!L29</f>
        <v>0</v>
      </c>
      <c r="G29" s="37">
        <f>ใช้เทคโนสื่อสาร!K29</f>
        <v>0</v>
      </c>
      <c r="H29" s="36">
        <f>ใช้เทคโนสื่อสาร!L29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7">
        <f>ใช้เทคโน!K30</f>
        <v>0</v>
      </c>
      <c r="D30" s="36">
        <f>ใช้เทคโน!L30</f>
        <v>0</v>
      </c>
      <c r="E30" s="37">
        <f>ใช้สารสนเทศ!K30</f>
        <v>0</v>
      </c>
      <c r="F30" s="36">
        <f>ใช้สารสนเทศ!L30</f>
        <v>0</v>
      </c>
      <c r="G30" s="37">
        <f>ใช้เทคโนสื่อสาร!K30</f>
        <v>0</v>
      </c>
      <c r="H30" s="36">
        <f>ใช้เทคโนสื่อสาร!L30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7">
        <f>ใช้เทคโน!K31</f>
        <v>0</v>
      </c>
      <c r="D31" s="36">
        <f>ใช้เทคโน!L31</f>
        <v>0</v>
      </c>
      <c r="E31" s="37">
        <f>ใช้สารสนเทศ!K31</f>
        <v>0</v>
      </c>
      <c r="F31" s="36">
        <f>ใช้สารสนเทศ!L31</f>
        <v>0</v>
      </c>
      <c r="G31" s="37">
        <f>ใช้เทคโนสื่อสาร!K31</f>
        <v>0</v>
      </c>
      <c r="H31" s="36">
        <f>ใช้เทคโนสื่อสาร!L31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7">
        <f>ใช้เทคโน!K32</f>
        <v>0</v>
      </c>
      <c r="D32" s="36">
        <f>ใช้เทคโน!L32</f>
        <v>0</v>
      </c>
      <c r="E32" s="37">
        <f>ใช้สารสนเทศ!K32</f>
        <v>0</v>
      </c>
      <c r="F32" s="36">
        <f>ใช้สารสนเทศ!L32</f>
        <v>0</v>
      </c>
      <c r="G32" s="37">
        <f>ใช้เทคโนสื่อสาร!K32</f>
        <v>0</v>
      </c>
      <c r="H32" s="36">
        <f>ใช้เทคโนสื่อสาร!L32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7">
        <f>ใช้เทคโน!K33</f>
        <v>0</v>
      </c>
      <c r="D33" s="36">
        <f>ใช้เทคโน!L33</f>
        <v>0</v>
      </c>
      <c r="E33" s="37">
        <f>ใช้สารสนเทศ!K33</f>
        <v>0</v>
      </c>
      <c r="F33" s="36">
        <f>ใช้สารสนเทศ!L33</f>
        <v>0</v>
      </c>
      <c r="G33" s="37">
        <f>ใช้เทคโนสื่อสาร!K33</f>
        <v>0</v>
      </c>
      <c r="H33" s="36">
        <f>ใช้เทคโนสื่อสาร!L33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7">
        <f>ใช้เทคโน!K34</f>
        <v>0</v>
      </c>
      <c r="D34" s="36">
        <f>ใช้เทคโน!L34</f>
        <v>0</v>
      </c>
      <c r="E34" s="37">
        <f>ใช้สารสนเทศ!K34</f>
        <v>0</v>
      </c>
      <c r="F34" s="36">
        <f>ใช้สารสนเทศ!L34</f>
        <v>0</v>
      </c>
      <c r="G34" s="37">
        <f>ใช้เทคโนสื่อสาร!K34</f>
        <v>0</v>
      </c>
      <c r="H34" s="36">
        <f>ใช้เทคโนสื่อสาร!L34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7">
        <f>ใช้เทคโน!K35</f>
        <v>0</v>
      </c>
      <c r="D35" s="36">
        <f>ใช้เทคโน!L35</f>
        <v>0</v>
      </c>
      <c r="E35" s="37">
        <f>ใช้สารสนเทศ!K35</f>
        <v>0</v>
      </c>
      <c r="F35" s="36">
        <f>ใช้สารสนเทศ!L35</f>
        <v>0</v>
      </c>
      <c r="G35" s="37">
        <f>ใช้เทคโนสื่อสาร!K35</f>
        <v>0</v>
      </c>
      <c r="H35" s="36">
        <f>ใช้เทคโนสื่อสาร!L35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7">
        <f>ใช้เทคโน!K36</f>
        <v>0</v>
      </c>
      <c r="D36" s="36">
        <f>ใช้เทคโน!L36</f>
        <v>0</v>
      </c>
      <c r="E36" s="37">
        <f>ใช้สารสนเทศ!K36</f>
        <v>0</v>
      </c>
      <c r="F36" s="36">
        <f>ใช้สารสนเทศ!L36</f>
        <v>0</v>
      </c>
      <c r="G36" s="37">
        <f>ใช้เทคโนสื่อสาร!K36</f>
        <v>0</v>
      </c>
      <c r="H36" s="36">
        <f>ใช้เทคโนสื่อสาร!L36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7">
        <f>ใช้เทคโน!K37</f>
        <v>0</v>
      </c>
      <c r="D37" s="36">
        <f>ใช้เทคโน!L37</f>
        <v>0</v>
      </c>
      <c r="E37" s="37">
        <f>ใช้สารสนเทศ!K37</f>
        <v>0</v>
      </c>
      <c r="F37" s="36">
        <f>ใช้สารสนเทศ!L37</f>
        <v>0</v>
      </c>
      <c r="G37" s="37">
        <f>ใช้เทคโนสื่อสาร!K37</f>
        <v>0</v>
      </c>
      <c r="H37" s="36">
        <f>ใช้เทคโนสื่อสาร!L37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7">
        <f>ใช้เทคโน!K38</f>
        <v>0</v>
      </c>
      <c r="D38" s="36">
        <f>ใช้เทคโน!L38</f>
        <v>0</v>
      </c>
      <c r="E38" s="37">
        <f>ใช้สารสนเทศ!K38</f>
        <v>0</v>
      </c>
      <c r="F38" s="36">
        <f>ใช้สารสนเทศ!L38</f>
        <v>0</v>
      </c>
      <c r="G38" s="37">
        <f>ใช้เทคโนสื่อสาร!K38</f>
        <v>0</v>
      </c>
      <c r="H38" s="36">
        <f>ใช้เทคโนสื่อสาร!L38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ใช้เทคโน!K39</f>
        <v>0</v>
      </c>
      <c r="D39" s="36">
        <f>ใช้เทคโน!L39</f>
        <v>0</v>
      </c>
      <c r="E39" s="37">
        <f>ใช้สารสนเทศ!K39</f>
        <v>0</v>
      </c>
      <c r="F39" s="36">
        <f>ใช้สารสนเทศ!L39</f>
        <v>0</v>
      </c>
      <c r="G39" s="37">
        <f>ใช้เทคโนสื่อสาร!K39</f>
        <v>0</v>
      </c>
      <c r="H39" s="36">
        <f>ใช้เทคโนสื่อสาร!L39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ใช้เทคโน!K40</f>
        <v>0</v>
      </c>
      <c r="D40" s="36">
        <f>ใช้เทคโน!L40</f>
        <v>0</v>
      </c>
      <c r="E40" s="37">
        <f>ใช้สารสนเทศ!K40</f>
        <v>0</v>
      </c>
      <c r="F40" s="36">
        <f>ใช้สารสนเทศ!L40</f>
        <v>0</v>
      </c>
      <c r="G40" s="37">
        <f>ใช้เทคโนสื่อสาร!K40</f>
        <v>0</v>
      </c>
      <c r="H40" s="36">
        <f>ใช้เทคโนสื่อสาร!L40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ใช้เทคโน!K41</f>
        <v>0</v>
      </c>
      <c r="D41" s="36">
        <f>ใช้เทคโน!L41</f>
        <v>0</v>
      </c>
      <c r="E41" s="37">
        <f>ใช้สารสนเทศ!K41</f>
        <v>0</v>
      </c>
      <c r="F41" s="36">
        <f>ใช้สารสนเทศ!L41</f>
        <v>0</v>
      </c>
      <c r="G41" s="37">
        <f>ใช้เทคโนสื่อสาร!K41</f>
        <v>0</v>
      </c>
      <c r="H41" s="36">
        <f>ใช้เทคโนสื่อสาร!L41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ใช้เทคโน!K42</f>
        <v>0</v>
      </c>
      <c r="D42" s="36">
        <f>ใช้เทคโน!L42</f>
        <v>0</v>
      </c>
      <c r="E42" s="37">
        <f>ใช้สารสนเทศ!K42</f>
        <v>0</v>
      </c>
      <c r="F42" s="36">
        <f>ใช้สารสนเทศ!L42</f>
        <v>0</v>
      </c>
      <c r="G42" s="37">
        <f>ใช้เทคโนสื่อสาร!K42</f>
        <v>0</v>
      </c>
      <c r="H42" s="36">
        <f>ใช้เทคโนสื่อสาร!L42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ใช้เทคโน!K43</f>
        <v>0</v>
      </c>
      <c r="D43" s="36">
        <f>ใช้เทคโน!L43</f>
        <v>0</v>
      </c>
      <c r="E43" s="37">
        <f>ใช้สารสนเทศ!K43</f>
        <v>0</v>
      </c>
      <c r="F43" s="36">
        <f>ใช้สารสนเทศ!L43</f>
        <v>0</v>
      </c>
      <c r="G43" s="37">
        <f>ใช้เทคโนสื่อสาร!K43</f>
        <v>0</v>
      </c>
      <c r="H43" s="36">
        <f>ใช้เทคโนสื่อสาร!L43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ใช้เทคโน!K44</f>
        <v>0</v>
      </c>
      <c r="D44" s="36">
        <f>ใช้เทคโน!L44</f>
        <v>0</v>
      </c>
      <c r="E44" s="37">
        <f>ใช้สารสนเทศ!K44</f>
        <v>0</v>
      </c>
      <c r="F44" s="36">
        <f>ใช้สารสนเทศ!L44</f>
        <v>0</v>
      </c>
      <c r="G44" s="37">
        <f>ใช้เทคโนสื่อสาร!K44</f>
        <v>0</v>
      </c>
      <c r="H44" s="36">
        <f>ใช้เทคโนสื่อสาร!L44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ใช้เทคโน!K45</f>
        <v>0</v>
      </c>
      <c r="D45" s="36">
        <f>ใช้เทคโน!L45</f>
        <v>0</v>
      </c>
      <c r="E45" s="37">
        <f>ใช้สารสนเทศ!K45</f>
        <v>0</v>
      </c>
      <c r="F45" s="36">
        <f>ใช้สารสนเทศ!L45</f>
        <v>0</v>
      </c>
      <c r="G45" s="37">
        <f>ใช้เทคโนสื่อสาร!K45</f>
        <v>0</v>
      </c>
      <c r="H45" s="36">
        <f>ใช้เทคโนสื่อสาร!L45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ใช้เทคโน!K46</f>
        <v>0</v>
      </c>
      <c r="D46" s="36">
        <f>ใช้เทคโน!L46</f>
        <v>0</v>
      </c>
      <c r="E46" s="37">
        <f>ใช้สารสนเทศ!K46</f>
        <v>0</v>
      </c>
      <c r="F46" s="36">
        <f>ใช้สารสนเทศ!L46</f>
        <v>0</v>
      </c>
      <c r="G46" s="37">
        <f>ใช้เทคโนสื่อสาร!K46</f>
        <v>0</v>
      </c>
      <c r="H46" s="36">
        <f>ใช้เทคโนสื่อสาร!L46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ใช้เทคโน!K47</f>
        <v>0</v>
      </c>
      <c r="D47" s="36">
        <f>ใช้เทคโน!L47</f>
        <v>0</v>
      </c>
      <c r="E47" s="37">
        <f>ใช้สารสนเทศ!K47</f>
        <v>0</v>
      </c>
      <c r="F47" s="36">
        <f>ใช้สารสนเทศ!L47</f>
        <v>0</v>
      </c>
      <c r="G47" s="37">
        <f>ใช้เทคโนสื่อสาร!K47</f>
        <v>0</v>
      </c>
      <c r="H47" s="36">
        <f>ใช้เทคโนสื่อสาร!L47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8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ใช้เทคโน!K48</f>
        <v>0</v>
      </c>
      <c r="D48" s="36">
        <f>ใช้เทคโน!L48</f>
        <v>0</v>
      </c>
      <c r="E48" s="37">
        <f>ใช้สารสนเทศ!K48</f>
        <v>0</v>
      </c>
      <c r="F48" s="36">
        <f>ใช้สารสนเทศ!L48</f>
        <v>0</v>
      </c>
      <c r="G48" s="37">
        <f>ใช้เทคโนสื่อสาร!K48</f>
        <v>0</v>
      </c>
      <c r="H48" s="36">
        <f>ใช้เทคโนสื่อสาร!L48</f>
        <v>0</v>
      </c>
      <c r="I48" s="37">
        <f t="shared" si="4"/>
        <v>0</v>
      </c>
      <c r="J48" s="36">
        <f t="shared" si="5"/>
        <v>0</v>
      </c>
      <c r="K48" s="88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ใช้เทคโน!K49</f>
        <v>0</v>
      </c>
      <c r="D49" s="36">
        <f>ใช้เทคโน!L49</f>
        <v>0</v>
      </c>
      <c r="E49" s="37">
        <f>ใช้สารสนเทศ!K49</f>
        <v>0</v>
      </c>
      <c r="F49" s="36">
        <f>ใช้สารสนเทศ!L49</f>
        <v>0</v>
      </c>
      <c r="G49" s="37">
        <f>ใช้เทคโนสื่อสาร!K49</f>
        <v>0</v>
      </c>
      <c r="H49" s="36">
        <f>ใช้เทคโนสื่อสาร!L49</f>
        <v>0</v>
      </c>
      <c r="I49" s="37">
        <f t="shared" si="4"/>
        <v>0</v>
      </c>
      <c r="J49" s="36">
        <f t="shared" si="5"/>
        <v>0</v>
      </c>
      <c r="K49" s="88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ใช้เทคโน!K50</f>
        <v>0</v>
      </c>
      <c r="D50" s="36">
        <f>ใช้เทคโน!L50</f>
        <v>0</v>
      </c>
      <c r="E50" s="37">
        <f>ใช้สารสนเทศ!K50</f>
        <v>0</v>
      </c>
      <c r="F50" s="36">
        <f>ใช้สารสนเทศ!L50</f>
        <v>0</v>
      </c>
      <c r="G50" s="37">
        <f>ใช้เทคโนสื่อสาร!K50</f>
        <v>0</v>
      </c>
      <c r="H50" s="36">
        <f>ใช้เทคโนสื่อสาร!L50</f>
        <v>0</v>
      </c>
      <c r="I50" s="37">
        <f t="shared" si="4"/>
        <v>0</v>
      </c>
      <c r="J50" s="36">
        <f t="shared" si="5"/>
        <v>0</v>
      </c>
      <c r="K50" s="88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ใช้เทคโน!K51</f>
        <v>0</v>
      </c>
      <c r="D51" s="36">
        <f>ใช้เทคโน!L51</f>
        <v>0</v>
      </c>
      <c r="E51" s="37">
        <f>ใช้สารสนเทศ!K51</f>
        <v>0</v>
      </c>
      <c r="F51" s="36">
        <f>ใช้สารสนเทศ!L51</f>
        <v>0</v>
      </c>
      <c r="G51" s="37">
        <f>ใช้เทคโนสื่อสาร!K51</f>
        <v>0</v>
      </c>
      <c r="H51" s="36">
        <f>ใช้เทคโนสื่อสาร!L51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7" t="s">
        <v>12</v>
      </c>
      <c r="B52" s="127"/>
      <c r="C52" s="37">
        <f>ใช้เทคโน!K52</f>
        <v>0</v>
      </c>
      <c r="D52" s="36">
        <f>ใช้เทคโน!L52</f>
        <v>0</v>
      </c>
      <c r="E52" s="37">
        <f>ใช้สารสนเทศ!K52</f>
        <v>0</v>
      </c>
      <c r="F52" s="36">
        <f>ใช้สารสนเทศ!L52</f>
        <v>0</v>
      </c>
      <c r="G52" s="38">
        <f>ใช้เทคโนสื่อสาร!K52</f>
        <v>0</v>
      </c>
      <c r="H52" s="36">
        <f>ใช้เทคโนสื่อสาร!L52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</row>
    <row r="56" spans="1:11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</row>
    <row r="57" spans="1:11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</row>
    <row r="58" spans="1:11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B56:E56"/>
    <mergeCell ref="B57:E57"/>
    <mergeCell ref="H56:K56"/>
    <mergeCell ref="H57:K57"/>
    <mergeCell ref="K7:K11"/>
    <mergeCell ref="C8:D9"/>
    <mergeCell ref="E8:F9"/>
    <mergeCell ref="G8:H9"/>
    <mergeCell ref="B55:E55"/>
    <mergeCell ref="H55:K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M54"/>
  <sheetViews>
    <sheetView workbookViewId="0">
      <selection activeCell="Q50" sqref="Q50"/>
    </sheetView>
  </sheetViews>
  <sheetFormatPr defaultRowHeight="18.75" x14ac:dyDescent="0.45"/>
  <cols>
    <col min="1" max="1" width="2.625" style="39" customWidth="1"/>
    <col min="2" max="2" width="14.25" style="39" customWidth="1"/>
    <col min="3" max="5" width="3.625" style="53" customWidth="1"/>
    <col min="6" max="6" width="3.375" style="53" customWidth="1"/>
    <col min="7" max="14" width="3.625" style="53" customWidth="1"/>
    <col min="15" max="15" width="2.625" style="53" customWidth="1"/>
    <col min="16" max="16" width="3.5" style="53" customWidth="1"/>
    <col min="17" max="17" width="4.875" style="39" customWidth="1"/>
    <col min="18" max="18" width="4.5" style="39" customWidth="1"/>
    <col min="19" max="19" width="7.75" style="39" customWidth="1"/>
    <col min="20" max="16384" width="9" style="39"/>
  </cols>
  <sheetData>
    <row r="1" spans="1:39" ht="19.5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 t="s">
        <v>71</v>
      </c>
      <c r="U1" s="124"/>
      <c r="V1" s="124"/>
      <c r="W1" s="124"/>
      <c r="X1" s="124"/>
      <c r="Y1" s="124"/>
      <c r="Z1" s="124"/>
      <c r="AA1" s="124"/>
      <c r="AB1" s="124"/>
      <c r="AC1" s="124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ht="19.5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 t="s">
        <v>49</v>
      </c>
      <c r="U2" s="124"/>
      <c r="V2" s="124"/>
      <c r="W2" s="124"/>
      <c r="X2" s="124"/>
      <c r="Y2" s="124"/>
      <c r="Z2" s="124"/>
      <c r="AA2" s="124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ht="19.5" customHeight="1" thickBot="1" x14ac:dyDescent="0.55000000000000004">
      <c r="A3" s="65"/>
      <c r="B3" s="70" t="str">
        <f>รวบรวมความรู้!$B$3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109">
        <f>อ่าน!G3</f>
        <v>2566</v>
      </c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 t="s">
        <v>251</v>
      </c>
      <c r="U3" s="65"/>
      <c r="V3" s="65"/>
      <c r="W3" s="65"/>
      <c r="X3" s="65"/>
      <c r="Y3" s="65"/>
      <c r="Z3" s="65"/>
      <c r="AA3" s="65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ht="19.5" customHeight="1" x14ac:dyDescent="0.5">
      <c r="A4" s="32" t="s">
        <v>50</v>
      </c>
      <c r="B4" s="32"/>
      <c r="C4" s="28"/>
      <c r="D4" s="28"/>
      <c r="E4" s="44" t="s">
        <v>51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9"/>
      <c r="R4" s="29"/>
      <c r="S4" s="29"/>
      <c r="T4" s="32" t="s">
        <v>50</v>
      </c>
      <c r="U4" s="32"/>
      <c r="V4" s="28"/>
      <c r="W4" s="28"/>
      <c r="X4" s="44" t="s">
        <v>51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9"/>
      <c r="AL4" s="29"/>
      <c r="AM4" s="29"/>
    </row>
    <row r="5" spans="1:39" ht="19.5" customHeight="1" x14ac:dyDescent="0.5">
      <c r="A5" s="29" t="s">
        <v>116</v>
      </c>
      <c r="B5" s="29"/>
      <c r="C5" s="28"/>
      <c r="D5" s="28"/>
      <c r="E5" s="28"/>
      <c r="F5" s="28"/>
      <c r="G5" s="28" t="s">
        <v>126</v>
      </c>
      <c r="H5" s="28"/>
      <c r="I5" s="28"/>
      <c r="J5" s="28"/>
      <c r="K5" s="28"/>
      <c r="L5" s="28"/>
      <c r="M5" s="28"/>
      <c r="N5" s="28"/>
      <c r="O5" s="28"/>
      <c r="P5" s="28"/>
      <c r="Q5" s="29"/>
      <c r="R5" s="29"/>
      <c r="S5" s="29"/>
      <c r="T5" s="29" t="s">
        <v>116</v>
      </c>
      <c r="U5" s="29"/>
      <c r="V5" s="28"/>
      <c r="W5" s="28"/>
      <c r="X5" s="28" t="s">
        <v>117</v>
      </c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9"/>
      <c r="AL5" s="29"/>
      <c r="AM5" s="29"/>
    </row>
    <row r="6" spans="1:39" ht="19.5" customHeight="1" x14ac:dyDescent="0.5">
      <c r="A6" s="29" t="s">
        <v>118</v>
      </c>
      <c r="B6" s="29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9"/>
      <c r="R6" s="29"/>
      <c r="S6" s="29"/>
      <c r="T6" s="29" t="s">
        <v>118</v>
      </c>
      <c r="U6" s="29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9"/>
      <c r="AL6" s="29"/>
      <c r="AM6" s="29"/>
    </row>
    <row r="7" spans="1:39" ht="65.25" customHeight="1" x14ac:dyDescent="0.45">
      <c r="A7" s="134" t="s">
        <v>119</v>
      </c>
      <c r="B7" s="134" t="s">
        <v>120</v>
      </c>
      <c r="C7" s="45" t="s">
        <v>0</v>
      </c>
      <c r="D7" s="45" t="s">
        <v>1</v>
      </c>
      <c r="E7" s="45" t="s">
        <v>121</v>
      </c>
      <c r="F7" s="45" t="s">
        <v>2</v>
      </c>
      <c r="G7" s="45" t="s">
        <v>3</v>
      </c>
      <c r="H7" s="45" t="s">
        <v>122</v>
      </c>
      <c r="I7" s="45" t="s">
        <v>4</v>
      </c>
      <c r="J7" s="45" t="s">
        <v>123</v>
      </c>
      <c r="K7" s="45" t="s">
        <v>5</v>
      </c>
      <c r="L7" s="111" t="s">
        <v>124</v>
      </c>
      <c r="M7" s="111" t="s">
        <v>253</v>
      </c>
      <c r="N7" s="111" t="s">
        <v>125</v>
      </c>
      <c r="O7" s="111" t="s">
        <v>254</v>
      </c>
      <c r="P7" s="111" t="s">
        <v>255</v>
      </c>
      <c r="Q7" s="40" t="s">
        <v>60</v>
      </c>
      <c r="R7" s="61" t="s">
        <v>61</v>
      </c>
      <c r="S7" s="61" t="s">
        <v>20</v>
      </c>
    </row>
    <row r="8" spans="1:39" ht="14.25" customHeight="1" x14ac:dyDescent="0.5">
      <c r="A8" s="136"/>
      <c r="B8" s="136"/>
      <c r="C8" s="67">
        <v>100</v>
      </c>
      <c r="D8" s="67">
        <v>100</v>
      </c>
      <c r="E8" s="67">
        <v>100</v>
      </c>
      <c r="F8" s="67">
        <v>100</v>
      </c>
      <c r="G8" s="67">
        <v>100</v>
      </c>
      <c r="H8" s="67">
        <v>100</v>
      </c>
      <c r="I8" s="67">
        <v>100</v>
      </c>
      <c r="J8" s="67">
        <v>100</v>
      </c>
      <c r="K8" s="67">
        <v>100</v>
      </c>
      <c r="L8" s="67">
        <v>100</v>
      </c>
      <c r="M8" s="67">
        <v>100</v>
      </c>
      <c r="N8" s="67">
        <v>100</v>
      </c>
      <c r="O8" s="110">
        <v>100</v>
      </c>
      <c r="P8" s="67">
        <v>100</v>
      </c>
      <c r="Q8" s="33">
        <f>SUM(C8:P8)</f>
        <v>1400</v>
      </c>
      <c r="R8" s="62">
        <f t="shared" ref="R8:R49" si="0">(Q8*100)/$Q$8</f>
        <v>100</v>
      </c>
      <c r="S8" s="62" t="str">
        <f>IF(R8&gt;=90,"ยอดเยี่ยม",IF(R8&gt;=80,"ดีเลิศ",IF(R8&gt;=70,"ดี",IF(R8&gt;=50,"ปานกลาง",IF(R8&lt;50,"กำลังพัฒนา")))))</f>
        <v>ยอดเยี่ยม</v>
      </c>
      <c r="U8" s="142" t="s">
        <v>75</v>
      </c>
      <c r="V8" s="144" t="s">
        <v>20</v>
      </c>
      <c r="W8" s="145"/>
      <c r="X8" s="145"/>
      <c r="Y8" s="145"/>
      <c r="Z8" s="146"/>
      <c r="AA8" s="142" t="s">
        <v>6</v>
      </c>
    </row>
    <row r="9" spans="1:39" ht="15.75" customHeight="1" x14ac:dyDescent="0.5">
      <c r="A9" s="34">
        <v>1</v>
      </c>
      <c r="B9" s="46" t="str">
        <f>รายชื่อนักเรียน!B6</f>
        <v>ศักดิ์นฤน  บางรัก</v>
      </c>
      <c r="C9" s="47"/>
      <c r="D9" s="47"/>
      <c r="E9" s="48"/>
      <c r="F9" s="47"/>
      <c r="G9" s="47"/>
      <c r="H9" s="47"/>
      <c r="I9" s="47"/>
      <c r="J9" s="47"/>
      <c r="K9" s="47"/>
      <c r="L9" s="47"/>
      <c r="M9" s="47"/>
      <c r="N9" s="47"/>
      <c r="O9" s="47"/>
      <c r="P9" s="49"/>
      <c r="Q9" s="37">
        <f>SUM(C9,D9,E9,F9,G9,H9,I9,J9,K9,L9,M9,N9,O9,P9)</f>
        <v>0</v>
      </c>
      <c r="R9" s="50">
        <f t="shared" si="0"/>
        <v>0</v>
      </c>
      <c r="S9" s="33" t="str">
        <f t="shared" ref="S9:S43" si="1">IF(R9&gt;=90,"ยอดเยี่ยม",IF(R9&gt;=80,"ดีเลิศ",IF(R9&gt;=70,"ดี",IF(R9&gt;=50,"ปานกลาง",IF(R9&lt;50,"กำลังพัฒนา")))))</f>
        <v>กำลังพัฒนา</v>
      </c>
      <c r="U9" s="143"/>
      <c r="V9" s="41" t="s">
        <v>76</v>
      </c>
      <c r="W9" s="41" t="s">
        <v>77</v>
      </c>
      <c r="X9" s="41" t="s">
        <v>18</v>
      </c>
      <c r="Y9" s="41" t="s">
        <v>78</v>
      </c>
      <c r="Z9" s="41" t="s">
        <v>79</v>
      </c>
      <c r="AA9" s="143"/>
    </row>
    <row r="10" spans="1:39" ht="15.75" customHeight="1" x14ac:dyDescent="0.5">
      <c r="A10" s="34">
        <v>2</v>
      </c>
      <c r="B10" s="51" t="str">
        <f>รายชื่อนักเรียน!B7</f>
        <v>ภานุวัฒน์ ทองเขียว</v>
      </c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37">
        <f t="shared" ref="Q10:Q48" si="2">SUM(C10,D10,E10,F10,G10,H10,I10,J10,K10,L10,M10,N10,O10,P10)</f>
        <v>0</v>
      </c>
      <c r="R10" s="37">
        <f t="shared" si="0"/>
        <v>0</v>
      </c>
      <c r="S10" s="33" t="str">
        <f t="shared" si="1"/>
        <v>กำลังพัฒนา</v>
      </c>
      <c r="U10" s="41" t="s">
        <v>24</v>
      </c>
      <c r="V10" s="42">
        <f>COUNTIF(S9:S43,"ยอดเยี่ยม")</f>
        <v>0</v>
      </c>
      <c r="W10" s="42">
        <f>COUNTIF(S9:S43,"ดีเลิศ")</f>
        <v>0</v>
      </c>
      <c r="X10" s="42">
        <f>COUNTIF(S9:S43,"ดี")</f>
        <v>0</v>
      </c>
      <c r="Y10" s="42">
        <f>COUNTIF(S9:S43,"ปานกลาง")</f>
        <v>0</v>
      </c>
      <c r="Z10" s="42">
        <f>COUNTIF(S9:S43,"กำลังพัฒนา")</f>
        <v>35</v>
      </c>
      <c r="AA10" s="42">
        <f>SUM(V10:Z10)</f>
        <v>35</v>
      </c>
    </row>
    <row r="11" spans="1:39" ht="15.75" customHeight="1" x14ac:dyDescent="0.5">
      <c r="A11" s="34">
        <v>3</v>
      </c>
      <c r="B11" s="51" t="str">
        <f>รายชื่อนักเรียน!B8</f>
        <v>ดนุเดช  จิวะระศิริ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37">
        <f t="shared" si="2"/>
        <v>0</v>
      </c>
      <c r="R11" s="50">
        <f t="shared" si="0"/>
        <v>0</v>
      </c>
      <c r="S11" s="33" t="str">
        <f t="shared" si="1"/>
        <v>กำลังพัฒนา</v>
      </c>
      <c r="U11" s="41" t="s">
        <v>61</v>
      </c>
      <c r="V11" s="43">
        <f t="shared" ref="V11:AA11" si="3">(V10*100)/$AA$10</f>
        <v>0</v>
      </c>
      <c r="W11" s="43">
        <f t="shared" si="3"/>
        <v>0</v>
      </c>
      <c r="X11" s="43">
        <f t="shared" si="3"/>
        <v>0</v>
      </c>
      <c r="Y11" s="43">
        <f t="shared" si="3"/>
        <v>0</v>
      </c>
      <c r="Z11" s="43">
        <f t="shared" si="3"/>
        <v>100</v>
      </c>
      <c r="AA11" s="43">
        <f t="shared" si="3"/>
        <v>100</v>
      </c>
    </row>
    <row r="12" spans="1:39" ht="15.75" customHeight="1" x14ac:dyDescent="0.45">
      <c r="A12" s="34">
        <v>4</v>
      </c>
      <c r="B12" s="51" t="str">
        <f>รายชื่อนักเรียน!B9</f>
        <v>ยุวรัตน์  น้อยขาว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37">
        <f t="shared" si="2"/>
        <v>0</v>
      </c>
      <c r="R12" s="50">
        <f t="shared" si="0"/>
        <v>0</v>
      </c>
      <c r="S12" s="33" t="str">
        <f t="shared" si="1"/>
        <v>กำลังพัฒนา</v>
      </c>
    </row>
    <row r="13" spans="1:39" ht="15.75" customHeight="1" x14ac:dyDescent="0.45">
      <c r="A13" s="34">
        <v>5</v>
      </c>
      <c r="B13" s="51" t="str">
        <f>รายชื่อนักเรียน!B10</f>
        <v>สุภาวดี  หิรันรัตน์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37">
        <f t="shared" si="2"/>
        <v>0</v>
      </c>
      <c r="R13" s="50">
        <f t="shared" si="0"/>
        <v>0</v>
      </c>
      <c r="S13" s="33" t="str">
        <f t="shared" si="1"/>
        <v>กำลังพัฒนา</v>
      </c>
    </row>
    <row r="14" spans="1:39" ht="15.75" customHeight="1" x14ac:dyDescent="0.45">
      <c r="A14" s="34">
        <v>6</v>
      </c>
      <c r="B14" s="51" t="str">
        <f>รายชื่อนักเรียน!B11</f>
        <v>ณวรา  สว่างแสง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37">
        <f t="shared" si="2"/>
        <v>0</v>
      </c>
      <c r="R14" s="50">
        <f t="shared" si="0"/>
        <v>0</v>
      </c>
      <c r="S14" s="33" t="str">
        <f t="shared" si="1"/>
        <v>กำลังพัฒนา</v>
      </c>
    </row>
    <row r="15" spans="1:39" ht="15.75" customHeight="1" x14ac:dyDescent="0.45">
      <c r="A15" s="34">
        <v>7</v>
      </c>
      <c r="B15" s="51" t="str">
        <f>รายชื่อนักเรียน!B12</f>
        <v>ฐิติรัตน์  ทองเขียว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37">
        <f t="shared" si="2"/>
        <v>0</v>
      </c>
      <c r="R15" s="50">
        <f t="shared" si="0"/>
        <v>0</v>
      </c>
      <c r="S15" s="33" t="str">
        <f t="shared" si="1"/>
        <v>กำลังพัฒนา</v>
      </c>
    </row>
    <row r="16" spans="1:39" ht="15.75" customHeight="1" x14ac:dyDescent="0.45">
      <c r="A16" s="34">
        <v>8</v>
      </c>
      <c r="B16" s="51" t="str">
        <f>รายชื่อนักเรียน!B13</f>
        <v>วรัญชลี  พัวเจริญ</v>
      </c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37">
        <f t="shared" si="2"/>
        <v>0</v>
      </c>
      <c r="R16" s="50">
        <f t="shared" si="0"/>
        <v>0</v>
      </c>
      <c r="S16" s="33" t="str">
        <f t="shared" si="1"/>
        <v>กำลังพัฒนา</v>
      </c>
    </row>
    <row r="17" spans="1:19" ht="15.75" customHeight="1" x14ac:dyDescent="0.45">
      <c r="A17" s="34">
        <v>9</v>
      </c>
      <c r="B17" s="51" t="str">
        <f>รายชื่อนักเรียน!B14</f>
        <v>ภูวนัย  ทองปาน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37">
        <f t="shared" si="2"/>
        <v>0</v>
      </c>
      <c r="R17" s="50">
        <f t="shared" si="0"/>
        <v>0</v>
      </c>
      <c r="S17" s="33" t="str">
        <f t="shared" si="1"/>
        <v>กำลังพัฒนา</v>
      </c>
    </row>
    <row r="18" spans="1:19" ht="15.75" customHeight="1" x14ac:dyDescent="0.45">
      <c r="A18" s="34">
        <v>10</v>
      </c>
      <c r="B18" s="51" t="str">
        <f>รายชื่อนักเรียน!B15</f>
        <v>นนทพัทธ์  ทิพย์ภาที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37">
        <f t="shared" si="2"/>
        <v>0</v>
      </c>
      <c r="R18" s="50">
        <f t="shared" si="0"/>
        <v>0</v>
      </c>
      <c r="S18" s="33" t="str">
        <f t="shared" si="1"/>
        <v>กำลังพัฒนา</v>
      </c>
    </row>
    <row r="19" spans="1:19" ht="15.75" customHeight="1" x14ac:dyDescent="0.45">
      <c r="A19" s="34">
        <v>11</v>
      </c>
      <c r="B19" s="51" t="str">
        <f>รายชื่อนักเรียน!B16</f>
        <v>สุวรรณ  สุรีย์แสง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37">
        <f t="shared" si="2"/>
        <v>0</v>
      </c>
      <c r="R19" s="50">
        <f t="shared" si="0"/>
        <v>0</v>
      </c>
      <c r="S19" s="33" t="str">
        <f t="shared" si="1"/>
        <v>กำลังพัฒนา</v>
      </c>
    </row>
    <row r="20" spans="1:19" ht="15.75" customHeight="1" x14ac:dyDescent="0.45">
      <c r="A20" s="34">
        <v>12</v>
      </c>
      <c r="B20" s="51" t="str">
        <f>รายชื่อนักเรียน!B17</f>
        <v>ญาณภัทร  จุฑารัตนพันธ์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37">
        <f t="shared" si="2"/>
        <v>0</v>
      </c>
      <c r="R20" s="50">
        <f t="shared" si="0"/>
        <v>0</v>
      </c>
      <c r="S20" s="33" t="str">
        <f t="shared" si="1"/>
        <v>กำลังพัฒนา</v>
      </c>
    </row>
    <row r="21" spans="1:19" ht="15.75" customHeight="1" x14ac:dyDescent="0.45">
      <c r="A21" s="34">
        <v>13</v>
      </c>
      <c r="B21" s="51" t="str">
        <f>รายชื่อนักเรียน!B18</f>
        <v>อนุภัทร  เกียงเตียด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37">
        <f t="shared" si="2"/>
        <v>0</v>
      </c>
      <c r="R21" s="50">
        <f t="shared" si="0"/>
        <v>0</v>
      </c>
      <c r="S21" s="33" t="str">
        <f t="shared" si="1"/>
        <v>กำลังพัฒนา</v>
      </c>
    </row>
    <row r="22" spans="1:19" ht="15.75" customHeight="1" x14ac:dyDescent="0.45">
      <c r="A22" s="34">
        <v>14</v>
      </c>
      <c r="B22" s="51" t="str">
        <f>รายชื่อนักเรียน!B19</f>
        <v>ทินภัทร  บุบผาทอง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37">
        <f t="shared" si="2"/>
        <v>0</v>
      </c>
      <c r="R22" s="50">
        <f t="shared" si="0"/>
        <v>0</v>
      </c>
      <c r="S22" s="33" t="str">
        <f t="shared" si="1"/>
        <v>กำลังพัฒนา</v>
      </c>
    </row>
    <row r="23" spans="1:19" ht="15.75" customHeight="1" x14ac:dyDescent="0.45">
      <c r="A23" s="34">
        <v>15</v>
      </c>
      <c r="B23" s="51" t="str">
        <f>รายชื่อนักเรียน!B20</f>
        <v>แพรวรุ่ง  คงเจาะ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37">
        <f t="shared" si="2"/>
        <v>0</v>
      </c>
      <c r="R23" s="50">
        <f t="shared" si="0"/>
        <v>0</v>
      </c>
      <c r="S23" s="33" t="str">
        <f t="shared" si="1"/>
        <v>กำลังพัฒนา</v>
      </c>
    </row>
    <row r="24" spans="1:19" ht="15.75" customHeight="1" x14ac:dyDescent="0.45">
      <c r="A24" s="34">
        <v>16</v>
      </c>
      <c r="B24" s="51" t="str">
        <f>รายชื่อนักเรียน!B21</f>
        <v>เอกพสิษฐ์  ประสาทศิลป์</v>
      </c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37">
        <f t="shared" si="2"/>
        <v>0</v>
      </c>
      <c r="R24" s="50">
        <f t="shared" si="0"/>
        <v>0</v>
      </c>
      <c r="S24" s="33" t="str">
        <f t="shared" si="1"/>
        <v>กำลังพัฒนา</v>
      </c>
    </row>
    <row r="25" spans="1:19" ht="15.75" customHeight="1" x14ac:dyDescent="0.45">
      <c r="A25" s="34">
        <v>17</v>
      </c>
      <c r="B25" s="51" t="str">
        <f>รายชื่อนักเรียน!B22</f>
        <v>แพรพิมุข  ผึ่งผาย</v>
      </c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37">
        <f t="shared" si="2"/>
        <v>0</v>
      </c>
      <c r="R25" s="50">
        <f t="shared" si="0"/>
        <v>0</v>
      </c>
      <c r="S25" s="33" t="str">
        <f t="shared" si="1"/>
        <v>กำลังพัฒนา</v>
      </c>
    </row>
    <row r="26" spans="1:19" ht="15.75" customHeight="1" x14ac:dyDescent="0.45">
      <c r="A26" s="34">
        <v>18</v>
      </c>
      <c r="B26" s="51" t="str">
        <f>รายชื่อนักเรียน!B23</f>
        <v>สรศักดิ์  ทะเลธาร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37">
        <f t="shared" si="2"/>
        <v>0</v>
      </c>
      <c r="R26" s="50">
        <f t="shared" si="0"/>
        <v>0</v>
      </c>
      <c r="S26" s="33" t="str">
        <f t="shared" si="1"/>
        <v>กำลังพัฒนา</v>
      </c>
    </row>
    <row r="27" spans="1:19" ht="15.75" customHeight="1" x14ac:dyDescent="0.45">
      <c r="A27" s="34">
        <v>19</v>
      </c>
      <c r="B27" s="51" t="str">
        <f>รายชื่อนักเรียน!B24</f>
        <v>อนัญตญา  สัตบงกฏ</v>
      </c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37">
        <f t="shared" si="2"/>
        <v>0</v>
      </c>
      <c r="R27" s="50">
        <f t="shared" si="0"/>
        <v>0</v>
      </c>
      <c r="S27" s="33" t="str">
        <f t="shared" si="1"/>
        <v>กำลังพัฒนา</v>
      </c>
    </row>
    <row r="28" spans="1:19" ht="15.75" customHeight="1" x14ac:dyDescent="0.45">
      <c r="A28" s="34">
        <v>20</v>
      </c>
      <c r="B28" s="51" t="str">
        <f>รายชื่อนักเรียน!B25</f>
        <v>จักรกฤษณ์  ทะเลธาร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37">
        <f t="shared" si="2"/>
        <v>0</v>
      </c>
      <c r="R28" s="50">
        <f t="shared" si="0"/>
        <v>0</v>
      </c>
      <c r="S28" s="33" t="str">
        <f t="shared" si="1"/>
        <v>กำลังพัฒนา</v>
      </c>
    </row>
    <row r="29" spans="1:19" ht="15.75" customHeight="1" x14ac:dyDescent="0.45">
      <c r="A29" s="34">
        <v>21</v>
      </c>
      <c r="B29" s="51" t="str">
        <f>รายชื่อนักเรียน!B26</f>
        <v>ไชยยงค์  สุวรรศาสตร์</v>
      </c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37">
        <f t="shared" si="2"/>
        <v>0</v>
      </c>
      <c r="R29" s="50">
        <f t="shared" si="0"/>
        <v>0</v>
      </c>
      <c r="S29" s="33" t="str">
        <f t="shared" si="1"/>
        <v>กำลังพัฒนา</v>
      </c>
    </row>
    <row r="30" spans="1:19" ht="15.75" customHeight="1" x14ac:dyDescent="0.45">
      <c r="A30" s="34">
        <v>22</v>
      </c>
      <c r="B30" s="51" t="str">
        <f>รายชื่อนักเรียน!B27</f>
        <v>ยศกร  สุชีพ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37">
        <f t="shared" si="2"/>
        <v>0</v>
      </c>
      <c r="R30" s="50">
        <f t="shared" si="0"/>
        <v>0</v>
      </c>
      <c r="S30" s="33" t="str">
        <f t="shared" si="1"/>
        <v>กำลังพัฒนา</v>
      </c>
    </row>
    <row r="31" spans="1:19" ht="15.75" customHeight="1" x14ac:dyDescent="0.45">
      <c r="A31" s="34">
        <v>23</v>
      </c>
      <c r="B31" s="51" t="str">
        <f>รายชื่อนักเรียน!B28</f>
        <v>ณัฐจิรา  นวลละออง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37">
        <f t="shared" si="2"/>
        <v>0</v>
      </c>
      <c r="R31" s="50">
        <f t="shared" si="0"/>
        <v>0</v>
      </c>
      <c r="S31" s="33" t="str">
        <f t="shared" si="1"/>
        <v>กำลังพัฒนา</v>
      </c>
    </row>
    <row r="32" spans="1:19" ht="15.75" customHeight="1" x14ac:dyDescent="0.45">
      <c r="A32" s="34">
        <v>24</v>
      </c>
      <c r="B32" s="51" t="str">
        <f>รายชื่อนักเรียน!B29</f>
        <v>ธีรเดช  อสิอุโฆ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37">
        <f t="shared" si="2"/>
        <v>0</v>
      </c>
      <c r="R32" s="50">
        <f t="shared" si="0"/>
        <v>0</v>
      </c>
      <c r="S32" s="33" t="str">
        <f t="shared" si="1"/>
        <v>กำลังพัฒนา</v>
      </c>
    </row>
    <row r="33" spans="1:19" ht="15.75" customHeight="1" x14ac:dyDescent="0.45">
      <c r="A33" s="34">
        <v>25</v>
      </c>
      <c r="B33" s="51" t="str">
        <f>รายชื่อนักเรียน!B30</f>
        <v>เสฎฐวุฒิ  รสมิตร</v>
      </c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37">
        <f t="shared" si="2"/>
        <v>0</v>
      </c>
      <c r="R33" s="50">
        <f t="shared" si="0"/>
        <v>0</v>
      </c>
      <c r="S33" s="33" t="str">
        <f t="shared" si="1"/>
        <v>กำลังพัฒนา</v>
      </c>
    </row>
    <row r="34" spans="1:19" ht="15.75" customHeight="1" x14ac:dyDescent="0.45">
      <c r="A34" s="34">
        <v>26</v>
      </c>
      <c r="B34" s="51" t="str">
        <f>รายชื่อนักเรียน!B31</f>
        <v>จรรยวรรธน์  จันทร์นวล</v>
      </c>
      <c r="C34" s="51"/>
      <c r="D34" s="51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37">
        <f t="shared" si="2"/>
        <v>0</v>
      </c>
      <c r="R34" s="50">
        <f t="shared" si="0"/>
        <v>0</v>
      </c>
      <c r="S34" s="33" t="str">
        <f t="shared" si="1"/>
        <v>กำลังพัฒนา</v>
      </c>
    </row>
    <row r="35" spans="1:19" ht="15.75" customHeight="1" x14ac:dyDescent="0.45">
      <c r="A35" s="34">
        <v>27</v>
      </c>
      <c r="B35" s="51" t="str">
        <f>รายชื่อนักเรียน!B32</f>
        <v>หยาดพิรุณ ม้วนสุธา</v>
      </c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37">
        <f t="shared" si="2"/>
        <v>0</v>
      </c>
      <c r="R35" s="50">
        <f t="shared" si="0"/>
        <v>0</v>
      </c>
      <c r="S35" s="33" t="str">
        <f t="shared" si="1"/>
        <v>กำลังพัฒนา</v>
      </c>
    </row>
    <row r="36" spans="1:19" ht="15.75" customHeight="1" x14ac:dyDescent="0.45">
      <c r="A36" s="34">
        <v>28</v>
      </c>
      <c r="B36" s="51">
        <f>รายชื่อนักเรียน!B33</f>
        <v>0</v>
      </c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37">
        <f t="shared" si="2"/>
        <v>0</v>
      </c>
      <c r="R36" s="50">
        <f t="shared" si="0"/>
        <v>0</v>
      </c>
      <c r="S36" s="33" t="str">
        <f t="shared" si="1"/>
        <v>กำลังพัฒนา</v>
      </c>
    </row>
    <row r="37" spans="1:19" ht="15.75" customHeight="1" x14ac:dyDescent="0.45">
      <c r="A37" s="34">
        <v>29</v>
      </c>
      <c r="B37" s="51">
        <f>รายชื่อนักเรียน!B34</f>
        <v>0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37">
        <f t="shared" si="2"/>
        <v>0</v>
      </c>
      <c r="R37" s="50">
        <f t="shared" si="0"/>
        <v>0</v>
      </c>
      <c r="S37" s="33" t="str">
        <f t="shared" si="1"/>
        <v>กำลังพัฒนา</v>
      </c>
    </row>
    <row r="38" spans="1:19" ht="15.75" customHeight="1" x14ac:dyDescent="0.45">
      <c r="A38" s="34">
        <v>30</v>
      </c>
      <c r="B38" s="51">
        <f>รายชื่อนักเรียน!B35</f>
        <v>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37">
        <f t="shared" si="2"/>
        <v>0</v>
      </c>
      <c r="R38" s="50">
        <f t="shared" si="0"/>
        <v>0</v>
      </c>
      <c r="S38" s="33" t="str">
        <f t="shared" si="1"/>
        <v>กำลังพัฒนา</v>
      </c>
    </row>
    <row r="39" spans="1:19" ht="15.75" customHeight="1" x14ac:dyDescent="0.45">
      <c r="A39" s="34">
        <v>31</v>
      </c>
      <c r="B39" s="51">
        <f>รายชื่อนักเรียน!B36</f>
        <v>0</v>
      </c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37">
        <f t="shared" si="2"/>
        <v>0</v>
      </c>
      <c r="R39" s="50">
        <f t="shared" si="0"/>
        <v>0</v>
      </c>
      <c r="S39" s="33" t="str">
        <f t="shared" si="1"/>
        <v>กำลังพัฒนา</v>
      </c>
    </row>
    <row r="40" spans="1:19" ht="15.75" customHeight="1" x14ac:dyDescent="0.45">
      <c r="A40" s="34">
        <v>32</v>
      </c>
      <c r="B40" s="51">
        <f>รายชื่อนักเรียน!B37</f>
        <v>0</v>
      </c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37">
        <f t="shared" si="2"/>
        <v>0</v>
      </c>
      <c r="R40" s="50">
        <f t="shared" si="0"/>
        <v>0</v>
      </c>
      <c r="S40" s="33" t="str">
        <f t="shared" si="1"/>
        <v>กำลังพัฒนา</v>
      </c>
    </row>
    <row r="41" spans="1:19" ht="15.75" customHeight="1" x14ac:dyDescent="0.45">
      <c r="A41" s="34">
        <v>33</v>
      </c>
      <c r="B41" s="51">
        <f>รายชื่อนักเรียน!B38</f>
        <v>0</v>
      </c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37">
        <f t="shared" si="2"/>
        <v>0</v>
      </c>
      <c r="R41" s="50">
        <f t="shared" si="0"/>
        <v>0</v>
      </c>
      <c r="S41" s="33" t="str">
        <f t="shared" si="1"/>
        <v>กำลังพัฒนา</v>
      </c>
    </row>
    <row r="42" spans="1:19" ht="15.75" customHeight="1" x14ac:dyDescent="0.45">
      <c r="A42" s="34">
        <v>34</v>
      </c>
      <c r="B42" s="51">
        <f>รายชื่อนักเรียน!B39</f>
        <v>0</v>
      </c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37">
        <f t="shared" si="2"/>
        <v>0</v>
      </c>
      <c r="R42" s="50">
        <f t="shared" si="0"/>
        <v>0</v>
      </c>
      <c r="S42" s="33" t="str">
        <f t="shared" si="1"/>
        <v>กำลังพัฒนา</v>
      </c>
    </row>
    <row r="43" spans="1:19" ht="15.75" customHeight="1" x14ac:dyDescent="0.45">
      <c r="A43" s="34">
        <v>35</v>
      </c>
      <c r="B43" s="51">
        <f>รายชื่อนักเรียน!B40</f>
        <v>0</v>
      </c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37">
        <f t="shared" si="2"/>
        <v>0</v>
      </c>
      <c r="R43" s="50">
        <f t="shared" si="0"/>
        <v>0</v>
      </c>
      <c r="S43" s="33" t="str">
        <f t="shared" si="1"/>
        <v>กำลังพัฒนา</v>
      </c>
    </row>
    <row r="44" spans="1:19" ht="15.75" customHeight="1" x14ac:dyDescent="0.45">
      <c r="A44" s="34">
        <v>36</v>
      </c>
      <c r="B44" s="51">
        <f>รายชื่อนักเรียน!B41</f>
        <v>0</v>
      </c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37">
        <f t="shared" si="2"/>
        <v>0</v>
      </c>
      <c r="R44" s="50">
        <f t="shared" ref="R44:R47" si="4">(Q44*100)/$Q$8</f>
        <v>0</v>
      </c>
      <c r="S44" s="88" t="str">
        <f t="shared" ref="S44:S47" si="5">IF(R44&gt;=90,"ยอดเยี่ยม",IF(R44&gt;=80,"ดีเลิศ",IF(R44&gt;=70,"ดี",IF(R44&gt;=50,"ปานกลาง",IF(R44&lt;50,"กำลังพัฒนา")))))</f>
        <v>กำลังพัฒนา</v>
      </c>
    </row>
    <row r="45" spans="1:19" ht="15.75" customHeight="1" x14ac:dyDescent="0.45">
      <c r="A45" s="34">
        <v>37</v>
      </c>
      <c r="B45" s="51">
        <f>รายชื่อนักเรียน!B42</f>
        <v>0</v>
      </c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37">
        <f t="shared" si="2"/>
        <v>0</v>
      </c>
      <c r="R45" s="50">
        <f t="shared" si="4"/>
        <v>0</v>
      </c>
      <c r="S45" s="88" t="str">
        <f t="shared" si="5"/>
        <v>กำลังพัฒนา</v>
      </c>
    </row>
    <row r="46" spans="1:19" ht="15.75" customHeight="1" x14ac:dyDescent="0.45">
      <c r="A46" s="34">
        <v>38</v>
      </c>
      <c r="B46" s="51">
        <f>รายชื่อนักเรียน!B43</f>
        <v>0</v>
      </c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37">
        <f t="shared" si="2"/>
        <v>0</v>
      </c>
      <c r="R46" s="50">
        <f t="shared" si="4"/>
        <v>0</v>
      </c>
      <c r="S46" s="88" t="str">
        <f t="shared" si="5"/>
        <v>กำลังพัฒนา</v>
      </c>
    </row>
    <row r="47" spans="1:19" ht="15.75" customHeight="1" x14ac:dyDescent="0.45">
      <c r="A47" s="34">
        <v>39</v>
      </c>
      <c r="B47" s="51">
        <f>รายชื่อนักเรียน!B44</f>
        <v>0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37">
        <f t="shared" si="2"/>
        <v>0</v>
      </c>
      <c r="R47" s="50">
        <f t="shared" si="4"/>
        <v>0</v>
      </c>
      <c r="S47" s="88" t="str">
        <f t="shared" si="5"/>
        <v>กำลังพัฒนา</v>
      </c>
    </row>
    <row r="48" spans="1:19" ht="15.75" customHeight="1" x14ac:dyDescent="0.45">
      <c r="A48" s="34">
        <v>40</v>
      </c>
      <c r="B48" s="51">
        <f>รายชื่อนักเรียน!B45</f>
        <v>0</v>
      </c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37">
        <f t="shared" si="2"/>
        <v>0</v>
      </c>
      <c r="R48" s="50">
        <f t="shared" ref="R48" si="6">(Q48*100)/$Q$8</f>
        <v>0</v>
      </c>
      <c r="S48" s="63" t="str">
        <f>IF(R48&gt;=90,"ยอดเยี่ยม",IF(R48&gt;=80,"ดีเลิศ",IF(R48&gt;=70,"ดี",IF(R48&gt;=50,"ปานกลาง",IF(R48&lt;50,"กำลังพัฒนา")))))</f>
        <v>กำลังพัฒนา</v>
      </c>
    </row>
    <row r="49" spans="1:19" ht="15.75" customHeight="1" x14ac:dyDescent="0.45">
      <c r="A49" s="127" t="s">
        <v>12</v>
      </c>
      <c r="B49" s="127"/>
      <c r="C49" s="35">
        <f>(SUM(C9:C48)/COUNTA(B9:B48))</f>
        <v>0</v>
      </c>
      <c r="D49" s="51">
        <f>(SUM(D9:D48)/COUNTA(B9:B48))</f>
        <v>0</v>
      </c>
      <c r="E49" s="51">
        <f>(SUM(E9:E48)/COUNTA(B9:B48))</f>
        <v>0</v>
      </c>
      <c r="F49" s="51">
        <f>(SUM(F9:F48)/COUNTA(B9:B48))</f>
        <v>0</v>
      </c>
      <c r="G49" s="51">
        <f>(SUM(G9:G48)/COUNTA(B9:B48))</f>
        <v>0</v>
      </c>
      <c r="H49" s="51">
        <f>(SUM(H9:H48)/COUNTA(B9:B48))</f>
        <v>0</v>
      </c>
      <c r="I49" s="51">
        <f>(SUM(I9:I48)/COUNTA(B9:B48))</f>
        <v>0</v>
      </c>
      <c r="J49" s="51">
        <f>(SUM(J9:J48)/COUNTA(B9:B48))</f>
        <v>0</v>
      </c>
      <c r="K49" s="51">
        <f>(SUM(K9:K48)/COUNTA(B9:B48))</f>
        <v>0</v>
      </c>
      <c r="L49" s="51">
        <f>(SUM(L9:L48)/COUNTA(B9:B48))</f>
        <v>0</v>
      </c>
      <c r="M49" s="51">
        <f>(SUM(M9:M48)/COUNTA(B9:B48))</f>
        <v>0</v>
      </c>
      <c r="N49" s="51">
        <f>(SUM(N9:N48)/COUNTA(B9:B48))</f>
        <v>0</v>
      </c>
      <c r="O49" s="51">
        <f>(SUM(O9:O48)/COUNTA(B9:B48))</f>
        <v>0</v>
      </c>
      <c r="P49" s="51">
        <f>(SUM(P9:P48)/COUNTA(B9:B48))</f>
        <v>0</v>
      </c>
      <c r="Q49" s="90">
        <f>SUM(C49,D49,E49,F49,G49,H49,I49,J49,K49,L49,M49,N49,O49,P49)</f>
        <v>0</v>
      </c>
      <c r="R49" s="34">
        <f t="shared" si="0"/>
        <v>0</v>
      </c>
      <c r="S49" s="33" t="str">
        <f t="shared" ref="S49" si="7">IF(R49&gt;=90,"ยอดเยี่ยม",IF(R49&gt;=75,"ดีเลิศ",IF(R49&gt;=60,"ดี",IF(R49&gt;=50,"ปานกลาง",IF(R49&lt;50,"กำลังพัฒนา")))))</f>
        <v>กำลังพัฒนา</v>
      </c>
    </row>
    <row r="52" spans="1:19" x14ac:dyDescent="0.45">
      <c r="B52" s="123" t="str">
        <f>สรุป1.1.1!B55</f>
        <v>ลงชื่อ..........................................ผู้ประเมิน</v>
      </c>
      <c r="C52" s="123"/>
      <c r="D52" s="123"/>
      <c r="E52" s="123"/>
      <c r="H52" s="148" t="str">
        <f>รายชื่อนักเรียน!E49</f>
        <v>ลงชื่อ..........................................ผู้ประเมิน</v>
      </c>
      <c r="I52" s="148"/>
      <c r="J52" s="148"/>
      <c r="K52" s="148"/>
      <c r="L52" s="148"/>
      <c r="M52" s="148"/>
      <c r="N52" s="148"/>
      <c r="O52" s="148"/>
    </row>
    <row r="53" spans="1:19" x14ac:dyDescent="0.45">
      <c r="B53" s="123" t="str">
        <f>สรุป1.1.1!B56</f>
        <v>(นางสาววัชโรบล มณีรัตน์)</v>
      </c>
      <c r="C53" s="123"/>
      <c r="D53" s="123"/>
      <c r="E53" s="123"/>
      <c r="H53" s="148" t="str">
        <f>รายชื่อนักเรียน!E50</f>
        <v>(นายสิงหล กลิ่นน้อย)</v>
      </c>
      <c r="I53" s="148"/>
      <c r="J53" s="148"/>
      <c r="K53" s="148"/>
      <c r="L53" s="148"/>
      <c r="M53" s="148"/>
      <c r="N53" s="148"/>
      <c r="O53" s="148"/>
    </row>
    <row r="54" spans="1:19" x14ac:dyDescent="0.45">
      <c r="B54" s="123"/>
      <c r="C54" s="123"/>
      <c r="D54" s="123"/>
      <c r="E54" s="123"/>
      <c r="H54" s="148"/>
      <c r="I54" s="148"/>
      <c r="J54" s="148"/>
      <c r="K54" s="148"/>
      <c r="L54" s="148"/>
      <c r="M54" s="148"/>
      <c r="N54" s="148"/>
      <c r="O54" s="148"/>
    </row>
  </sheetData>
  <mergeCells count="16">
    <mergeCell ref="A49:B49"/>
    <mergeCell ref="U8:U9"/>
    <mergeCell ref="B7:B8"/>
    <mergeCell ref="A7:A8"/>
    <mergeCell ref="A1:S1"/>
    <mergeCell ref="T1:AC1"/>
    <mergeCell ref="A2:S2"/>
    <mergeCell ref="T2:AA2"/>
    <mergeCell ref="V8:Z8"/>
    <mergeCell ref="AA8:AA9"/>
    <mergeCell ref="B52:E52"/>
    <mergeCell ref="B53:E53"/>
    <mergeCell ref="B54:E54"/>
    <mergeCell ref="H52:O52"/>
    <mergeCell ref="H53:O53"/>
    <mergeCell ref="H54:O54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3" width="5.25" style="2" customWidth="1"/>
    <col min="4" max="4" width="4.625" style="2" customWidth="1"/>
    <col min="5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127</v>
      </c>
      <c r="B5" s="29"/>
      <c r="C5" s="29"/>
      <c r="D5" s="29"/>
      <c r="E5" s="29"/>
      <c r="F5" s="29" t="s">
        <v>128</v>
      </c>
      <c r="G5" s="29"/>
      <c r="H5" s="29"/>
    </row>
    <row r="6" spans="1:13" s="25" customFormat="1" ht="19.5" customHeight="1" x14ac:dyDescent="0.5">
      <c r="A6" s="29" t="s">
        <v>129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25" style="2" customWidth="1"/>
    <col min="3" max="12" width="5.25" style="2" customWidth="1"/>
    <col min="13" max="13" width="8.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127</v>
      </c>
      <c r="B5" s="29"/>
      <c r="C5" s="29"/>
      <c r="D5" s="29"/>
      <c r="E5" s="29"/>
      <c r="F5" s="29" t="s">
        <v>130</v>
      </c>
      <c r="G5" s="29"/>
      <c r="H5" s="29"/>
    </row>
    <row r="6" spans="1:13" s="25" customFormat="1" ht="19.5" customHeight="1" x14ac:dyDescent="0.5">
      <c r="A6" s="29" t="s">
        <v>131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รายชื่อนักเรียน!E49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รายชื่อนักเรียน!E50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21"/>
  <sheetViews>
    <sheetView workbookViewId="0">
      <selection activeCell="K3" sqref="K3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9.375" style="2" customWidth="1"/>
    <col min="10" max="10" width="9" style="2"/>
    <col min="11" max="16" width="9.875" style="2" customWidth="1"/>
    <col min="17" max="16384" width="9" style="2"/>
  </cols>
  <sheetData>
    <row r="1" spans="1:18" ht="18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 t="s">
        <v>71</v>
      </c>
      <c r="K1" s="124"/>
      <c r="L1" s="124"/>
      <c r="M1" s="124"/>
      <c r="N1" s="124"/>
      <c r="O1" s="124"/>
      <c r="P1" s="124"/>
      <c r="Q1" s="124"/>
    </row>
    <row r="2" spans="1:18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 t="s">
        <v>49</v>
      </c>
      <c r="K2" s="124"/>
      <c r="L2" s="124"/>
      <c r="M2" s="124"/>
      <c r="N2" s="124"/>
      <c r="O2" s="124"/>
      <c r="P2" s="124"/>
      <c r="Q2" s="124"/>
    </row>
    <row r="3" spans="1:18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70" t="str">
        <f>ผลสัมฤทธิ์1.1.5!$B$3</f>
        <v>ชั้นมัธยมมศึกษาปีที่</v>
      </c>
      <c r="L3" s="71" t="str">
        <f>อ่าน!C3</f>
        <v>2</v>
      </c>
      <c r="M3" s="70"/>
      <c r="N3" s="65" t="s">
        <v>227</v>
      </c>
      <c r="O3" s="65"/>
      <c r="P3" s="72">
        <f>อ่าน!G3</f>
        <v>2566</v>
      </c>
      <c r="Q3" s="65"/>
      <c r="R3" s="65"/>
    </row>
    <row r="4" spans="1:18" s="25" customFormat="1" ht="19.5" customHeight="1" x14ac:dyDescent="0.5">
      <c r="A4" s="32" t="s">
        <v>50</v>
      </c>
      <c r="B4" s="32"/>
      <c r="C4" s="29"/>
      <c r="D4" s="29"/>
      <c r="E4" s="32" t="s">
        <v>51</v>
      </c>
      <c r="F4" s="29"/>
      <c r="J4" s="32" t="s">
        <v>50</v>
      </c>
      <c r="K4" s="32"/>
      <c r="L4" s="29"/>
      <c r="M4" s="29"/>
      <c r="N4" s="32" t="s">
        <v>51</v>
      </c>
      <c r="O4" s="29"/>
      <c r="P4" s="29"/>
      <c r="Q4" s="29"/>
    </row>
    <row r="5" spans="1:18" s="25" customFormat="1" ht="19.5" customHeight="1" x14ac:dyDescent="0.5">
      <c r="A5" s="29" t="s">
        <v>132</v>
      </c>
      <c r="B5" s="29"/>
      <c r="C5" s="29"/>
      <c r="D5" s="29"/>
      <c r="E5" s="29"/>
      <c r="F5" s="29"/>
      <c r="J5" s="29" t="s">
        <v>132</v>
      </c>
      <c r="K5" s="29"/>
      <c r="L5" s="29"/>
      <c r="M5" s="29"/>
      <c r="N5" s="29"/>
      <c r="O5" s="29"/>
    </row>
    <row r="6" spans="1:18" s="25" customFormat="1" ht="19.5" customHeight="1" x14ac:dyDescent="0.5">
      <c r="A6" s="29" t="s">
        <v>133</v>
      </c>
      <c r="B6" s="29"/>
      <c r="C6" s="29"/>
      <c r="D6" s="29"/>
      <c r="E6" s="29"/>
      <c r="F6" s="29"/>
      <c r="J6" s="29" t="s">
        <v>133</v>
      </c>
      <c r="K6" s="29"/>
      <c r="L6" s="29"/>
      <c r="M6" s="29"/>
      <c r="N6" s="29"/>
      <c r="O6" s="29"/>
    </row>
    <row r="7" spans="1:18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8" t="s">
        <v>12</v>
      </c>
      <c r="H7" s="129"/>
      <c r="I7" s="134" t="s">
        <v>20</v>
      </c>
    </row>
    <row r="8" spans="1:18" ht="15.75" customHeight="1" x14ac:dyDescent="0.5">
      <c r="A8" s="125"/>
      <c r="B8" s="125"/>
      <c r="C8" s="128" t="s">
        <v>134</v>
      </c>
      <c r="D8" s="140"/>
      <c r="E8" s="128" t="s">
        <v>135</v>
      </c>
      <c r="F8" s="140"/>
      <c r="G8" s="130"/>
      <c r="H8" s="131"/>
      <c r="I8" s="135"/>
      <c r="J8" s="142" t="s">
        <v>75</v>
      </c>
      <c r="K8" s="144" t="s">
        <v>20</v>
      </c>
      <c r="L8" s="145"/>
      <c r="M8" s="145"/>
      <c r="N8" s="145"/>
      <c r="O8" s="146"/>
      <c r="P8" s="142" t="s">
        <v>6</v>
      </c>
    </row>
    <row r="9" spans="1:18" ht="15.75" customHeight="1" x14ac:dyDescent="0.5">
      <c r="A9" s="125"/>
      <c r="B9" s="125"/>
      <c r="C9" s="132"/>
      <c r="D9" s="141"/>
      <c r="E9" s="132"/>
      <c r="F9" s="141"/>
      <c r="G9" s="132"/>
      <c r="H9" s="133"/>
      <c r="I9" s="135"/>
      <c r="J9" s="143"/>
      <c r="K9" s="41" t="s">
        <v>76</v>
      </c>
      <c r="L9" s="41" t="s">
        <v>77</v>
      </c>
      <c r="M9" s="41" t="s">
        <v>18</v>
      </c>
      <c r="N9" s="41" t="s">
        <v>78</v>
      </c>
      <c r="O9" s="41" t="s">
        <v>79</v>
      </c>
      <c r="P9" s="143"/>
    </row>
    <row r="10" spans="1:18" ht="15.75" customHeight="1" x14ac:dyDescent="0.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135"/>
      <c r="J10" s="41" t="s">
        <v>24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8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80</v>
      </c>
      <c r="H11" s="125"/>
      <c r="I11" s="136"/>
      <c r="J11" s="41" t="s">
        <v>61</v>
      </c>
      <c r="K11" s="43">
        <f t="shared" ref="K11:P11" si="0">(K10*100)/$P$10</f>
        <v>0</v>
      </c>
      <c r="L11" s="43">
        <f t="shared" si="0"/>
        <v>0</v>
      </c>
      <c r="M11" s="43">
        <f t="shared" si="0"/>
        <v>0</v>
      </c>
      <c r="N11" s="43">
        <f t="shared" si="0"/>
        <v>0</v>
      </c>
      <c r="O11" s="43">
        <f t="shared" si="0"/>
        <v>100</v>
      </c>
      <c r="P11" s="43">
        <f t="shared" si="0"/>
        <v>100</v>
      </c>
    </row>
    <row r="12" spans="1:18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>
        <f>ความรู้ทักษะอาชีพ!K12</f>
        <v>0</v>
      </c>
      <c r="D12" s="36">
        <f>ความรู้ทักษะอาชีพ!L12</f>
        <v>0</v>
      </c>
      <c r="E12" s="35">
        <f>เจตคติอาชีพ!K12</f>
        <v>0</v>
      </c>
      <c r="F12" s="36">
        <f>เจตคติอาชีพ!L12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8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7">
        <f>ความรู้ทักษะอาชีพ!K13</f>
        <v>0</v>
      </c>
      <c r="D13" s="36">
        <f>ความรู้ทักษะอาชีพ!L13</f>
        <v>0</v>
      </c>
      <c r="E13" s="37">
        <f>เจตคติอาชีพ!K13</f>
        <v>0</v>
      </c>
      <c r="F13" s="36">
        <f>เจตคติอาชีพ!L13</f>
        <v>0</v>
      </c>
      <c r="G13" s="37">
        <f t="shared" ref="G13:G51" si="1">C13+E13</f>
        <v>0</v>
      </c>
      <c r="H13" s="36">
        <f t="shared" ref="H13:H52" si="2">(G13*100)/$G$11</f>
        <v>0</v>
      </c>
      <c r="I13" s="33" t="str">
        <f t="shared" ref="I13:I51" si="3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8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7">
        <f>ความรู้ทักษะอาชีพ!K14</f>
        <v>0</v>
      </c>
      <c r="D14" s="36">
        <f>ความรู้ทักษะอาชีพ!L14</f>
        <v>0</v>
      </c>
      <c r="E14" s="37">
        <f>เจตคติอาชีพ!K14</f>
        <v>0</v>
      </c>
      <c r="F14" s="36">
        <f>เจตคติอาชีพ!L14</f>
        <v>0</v>
      </c>
      <c r="G14" s="37">
        <f t="shared" si="1"/>
        <v>0</v>
      </c>
      <c r="H14" s="36">
        <f t="shared" si="2"/>
        <v>0</v>
      </c>
      <c r="I14" s="33" t="str">
        <f t="shared" si="3"/>
        <v>กำลังพัฒนา</v>
      </c>
    </row>
    <row r="15" spans="1:18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7">
        <f>ความรู้ทักษะอาชีพ!K15</f>
        <v>0</v>
      </c>
      <c r="D15" s="36">
        <f>ความรู้ทักษะอาชีพ!L15</f>
        <v>0</v>
      </c>
      <c r="E15" s="37">
        <f>เจตคติอาชีพ!K15</f>
        <v>0</v>
      </c>
      <c r="F15" s="36">
        <f>เจตคติอาชีพ!L15</f>
        <v>0</v>
      </c>
      <c r="G15" s="37">
        <f t="shared" si="1"/>
        <v>0</v>
      </c>
      <c r="H15" s="36">
        <f t="shared" si="2"/>
        <v>0</v>
      </c>
      <c r="I15" s="33" t="str">
        <f t="shared" si="3"/>
        <v>กำลังพัฒนา</v>
      </c>
    </row>
    <row r="16" spans="1:18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7">
        <f>ความรู้ทักษะอาชีพ!K16</f>
        <v>0</v>
      </c>
      <c r="D16" s="36">
        <f>ความรู้ทักษะอาชีพ!L16</f>
        <v>0</v>
      </c>
      <c r="E16" s="37">
        <f>เจตคติอาชีพ!K16</f>
        <v>0</v>
      </c>
      <c r="F16" s="36">
        <f>เจตคติอาชีพ!L16</f>
        <v>0</v>
      </c>
      <c r="G16" s="37">
        <f t="shared" si="1"/>
        <v>0</v>
      </c>
      <c r="H16" s="36">
        <f t="shared" si="2"/>
        <v>0</v>
      </c>
      <c r="I16" s="33" t="str">
        <f t="shared" si="3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7">
        <f>ความรู้ทักษะอาชีพ!K17</f>
        <v>0</v>
      </c>
      <c r="D17" s="36">
        <f>ความรู้ทักษะอาชีพ!L17</f>
        <v>0</v>
      </c>
      <c r="E17" s="37">
        <f>เจตคติอาชีพ!K17</f>
        <v>0</v>
      </c>
      <c r="F17" s="36">
        <f>เจตคติอาชีพ!L17</f>
        <v>0</v>
      </c>
      <c r="G17" s="37">
        <f t="shared" si="1"/>
        <v>0</v>
      </c>
      <c r="H17" s="36">
        <f t="shared" si="2"/>
        <v>0</v>
      </c>
      <c r="I17" s="33" t="str">
        <f t="shared" si="3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7">
        <f>ความรู้ทักษะอาชีพ!K18</f>
        <v>0</v>
      </c>
      <c r="D18" s="36">
        <f>ความรู้ทักษะอาชีพ!L18</f>
        <v>0</v>
      </c>
      <c r="E18" s="37">
        <f>เจตคติอาชีพ!K18</f>
        <v>0</v>
      </c>
      <c r="F18" s="36">
        <f>เจตคติอาชีพ!L18</f>
        <v>0</v>
      </c>
      <c r="G18" s="37">
        <f t="shared" si="1"/>
        <v>0</v>
      </c>
      <c r="H18" s="36">
        <f t="shared" si="2"/>
        <v>0</v>
      </c>
      <c r="I18" s="33" t="str">
        <f t="shared" si="3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7">
        <f>ความรู้ทักษะอาชีพ!K19</f>
        <v>0</v>
      </c>
      <c r="D19" s="36">
        <f>ความรู้ทักษะอาชีพ!L19</f>
        <v>0</v>
      </c>
      <c r="E19" s="37">
        <f>เจตคติอาชีพ!K19</f>
        <v>0</v>
      </c>
      <c r="F19" s="36">
        <f>เจตคติอาชีพ!L19</f>
        <v>0</v>
      </c>
      <c r="G19" s="37">
        <f t="shared" si="1"/>
        <v>0</v>
      </c>
      <c r="H19" s="36">
        <f t="shared" si="2"/>
        <v>0</v>
      </c>
      <c r="I19" s="33" t="str">
        <f t="shared" si="3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7">
        <f>ความรู้ทักษะอาชีพ!K20</f>
        <v>0</v>
      </c>
      <c r="D20" s="36">
        <f>ความรู้ทักษะอาชีพ!L20</f>
        <v>0</v>
      </c>
      <c r="E20" s="37">
        <f>เจตคติอาชีพ!K20</f>
        <v>0</v>
      </c>
      <c r="F20" s="36">
        <f>เจตคติอาชีพ!L20</f>
        <v>0</v>
      </c>
      <c r="G20" s="37">
        <f t="shared" si="1"/>
        <v>0</v>
      </c>
      <c r="H20" s="36">
        <f t="shared" si="2"/>
        <v>0</v>
      </c>
      <c r="I20" s="33" t="str">
        <f t="shared" si="3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7">
        <f>ความรู้ทักษะอาชีพ!K21</f>
        <v>0</v>
      </c>
      <c r="D21" s="36">
        <f>ความรู้ทักษะอาชีพ!L21</f>
        <v>0</v>
      </c>
      <c r="E21" s="37">
        <f>เจตคติอาชีพ!K21</f>
        <v>0</v>
      </c>
      <c r="F21" s="36">
        <f>เจตคติอาชีพ!L21</f>
        <v>0</v>
      </c>
      <c r="G21" s="37">
        <f t="shared" si="1"/>
        <v>0</v>
      </c>
      <c r="H21" s="36">
        <f t="shared" si="2"/>
        <v>0</v>
      </c>
      <c r="I21" s="33" t="str">
        <f t="shared" si="3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7">
        <f>ความรู้ทักษะอาชีพ!K22</f>
        <v>0</v>
      </c>
      <c r="D22" s="36">
        <f>ความรู้ทักษะอาชีพ!L22</f>
        <v>0</v>
      </c>
      <c r="E22" s="37">
        <f>เจตคติอาชีพ!K22</f>
        <v>0</v>
      </c>
      <c r="F22" s="36">
        <f>เจตคติอาชีพ!L22</f>
        <v>0</v>
      </c>
      <c r="G22" s="37">
        <f t="shared" si="1"/>
        <v>0</v>
      </c>
      <c r="H22" s="36">
        <f t="shared" si="2"/>
        <v>0</v>
      </c>
      <c r="I22" s="33" t="str">
        <f t="shared" si="3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7">
        <f>ความรู้ทักษะอาชีพ!K23</f>
        <v>0</v>
      </c>
      <c r="D23" s="36">
        <f>ความรู้ทักษะอาชีพ!L23</f>
        <v>0</v>
      </c>
      <c r="E23" s="37">
        <f>เจตคติอาชีพ!K23</f>
        <v>0</v>
      </c>
      <c r="F23" s="36">
        <f>เจตคติอาชีพ!L23</f>
        <v>0</v>
      </c>
      <c r="G23" s="37">
        <f t="shared" si="1"/>
        <v>0</v>
      </c>
      <c r="H23" s="36">
        <f t="shared" si="2"/>
        <v>0</v>
      </c>
      <c r="I23" s="33" t="str">
        <f t="shared" si="3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7">
        <f>ความรู้ทักษะอาชีพ!K24</f>
        <v>0</v>
      </c>
      <c r="D24" s="36">
        <f>ความรู้ทักษะอาชีพ!L24</f>
        <v>0</v>
      </c>
      <c r="E24" s="37">
        <f>เจตคติอาชีพ!K24</f>
        <v>0</v>
      </c>
      <c r="F24" s="36">
        <f>เจตคติอาชีพ!L24</f>
        <v>0</v>
      </c>
      <c r="G24" s="37">
        <f t="shared" si="1"/>
        <v>0</v>
      </c>
      <c r="H24" s="36">
        <f t="shared" si="2"/>
        <v>0</v>
      </c>
      <c r="I24" s="33" t="str">
        <f t="shared" si="3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7">
        <f>ความรู้ทักษะอาชีพ!K25</f>
        <v>0</v>
      </c>
      <c r="D25" s="36">
        <f>ความรู้ทักษะอาชีพ!L25</f>
        <v>0</v>
      </c>
      <c r="E25" s="37">
        <f>เจตคติอาชีพ!K25</f>
        <v>0</v>
      </c>
      <c r="F25" s="36">
        <f>เจตคติอาชีพ!L25</f>
        <v>0</v>
      </c>
      <c r="G25" s="37">
        <f t="shared" si="1"/>
        <v>0</v>
      </c>
      <c r="H25" s="36">
        <f t="shared" si="2"/>
        <v>0</v>
      </c>
      <c r="I25" s="33" t="str">
        <f t="shared" si="3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7">
        <f>ความรู้ทักษะอาชีพ!K26</f>
        <v>0</v>
      </c>
      <c r="D26" s="36">
        <f>ความรู้ทักษะอาชีพ!L26</f>
        <v>0</v>
      </c>
      <c r="E26" s="37">
        <f>เจตคติอาชีพ!K26</f>
        <v>0</v>
      </c>
      <c r="F26" s="36">
        <f>เจตคติอาชีพ!L26</f>
        <v>0</v>
      </c>
      <c r="G26" s="37">
        <f t="shared" si="1"/>
        <v>0</v>
      </c>
      <c r="H26" s="36">
        <f t="shared" si="2"/>
        <v>0</v>
      </c>
      <c r="I26" s="33" t="str">
        <f t="shared" si="3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7">
        <f>ความรู้ทักษะอาชีพ!K27</f>
        <v>0</v>
      </c>
      <c r="D27" s="36">
        <f>ความรู้ทักษะอาชีพ!L27</f>
        <v>0</v>
      </c>
      <c r="E27" s="37">
        <f>เจตคติอาชีพ!K27</f>
        <v>0</v>
      </c>
      <c r="F27" s="36">
        <f>เจตคติอาชีพ!L27</f>
        <v>0</v>
      </c>
      <c r="G27" s="37">
        <f t="shared" si="1"/>
        <v>0</v>
      </c>
      <c r="H27" s="36">
        <f t="shared" si="2"/>
        <v>0</v>
      </c>
      <c r="I27" s="33" t="str">
        <f t="shared" si="3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7">
        <f>ความรู้ทักษะอาชีพ!K28</f>
        <v>0</v>
      </c>
      <c r="D28" s="36">
        <f>ความรู้ทักษะอาชีพ!L28</f>
        <v>0</v>
      </c>
      <c r="E28" s="37">
        <f>เจตคติอาชีพ!K28</f>
        <v>0</v>
      </c>
      <c r="F28" s="36">
        <f>เจตคติอาชีพ!L28</f>
        <v>0</v>
      </c>
      <c r="G28" s="37">
        <f t="shared" si="1"/>
        <v>0</v>
      </c>
      <c r="H28" s="36">
        <f t="shared" si="2"/>
        <v>0</v>
      </c>
      <c r="I28" s="33" t="str">
        <f t="shared" si="3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7">
        <f>ความรู้ทักษะอาชีพ!K29</f>
        <v>0</v>
      </c>
      <c r="D29" s="36">
        <f>ความรู้ทักษะอาชีพ!L29</f>
        <v>0</v>
      </c>
      <c r="E29" s="37">
        <f>เจตคติอาชีพ!K29</f>
        <v>0</v>
      </c>
      <c r="F29" s="36">
        <f>เจตคติอาชีพ!L29</f>
        <v>0</v>
      </c>
      <c r="G29" s="37">
        <f t="shared" si="1"/>
        <v>0</v>
      </c>
      <c r="H29" s="36">
        <f t="shared" si="2"/>
        <v>0</v>
      </c>
      <c r="I29" s="33" t="str">
        <f t="shared" si="3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7">
        <f>ความรู้ทักษะอาชีพ!K30</f>
        <v>0</v>
      </c>
      <c r="D30" s="36">
        <f>ความรู้ทักษะอาชีพ!L30</f>
        <v>0</v>
      </c>
      <c r="E30" s="37">
        <f>เจตคติอาชีพ!K30</f>
        <v>0</v>
      </c>
      <c r="F30" s="36">
        <f>เจตคติอาชีพ!L30</f>
        <v>0</v>
      </c>
      <c r="G30" s="37">
        <f t="shared" si="1"/>
        <v>0</v>
      </c>
      <c r="H30" s="36">
        <f t="shared" si="2"/>
        <v>0</v>
      </c>
      <c r="I30" s="33" t="str">
        <f t="shared" si="3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7">
        <f>ความรู้ทักษะอาชีพ!K31</f>
        <v>0</v>
      </c>
      <c r="D31" s="36">
        <f>ความรู้ทักษะอาชีพ!L31</f>
        <v>0</v>
      </c>
      <c r="E31" s="37">
        <f>เจตคติอาชีพ!K31</f>
        <v>0</v>
      </c>
      <c r="F31" s="36">
        <f>เจตคติอาชีพ!L31</f>
        <v>0</v>
      </c>
      <c r="G31" s="37">
        <f t="shared" si="1"/>
        <v>0</v>
      </c>
      <c r="H31" s="36">
        <f t="shared" si="2"/>
        <v>0</v>
      </c>
      <c r="I31" s="33" t="str">
        <f t="shared" si="3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7">
        <f>ความรู้ทักษะอาชีพ!K32</f>
        <v>0</v>
      </c>
      <c r="D32" s="36">
        <f>ความรู้ทักษะอาชีพ!L32</f>
        <v>0</v>
      </c>
      <c r="E32" s="37">
        <f>เจตคติอาชีพ!K32</f>
        <v>0</v>
      </c>
      <c r="F32" s="36">
        <f>เจตคติอาชีพ!L32</f>
        <v>0</v>
      </c>
      <c r="G32" s="37">
        <f t="shared" si="1"/>
        <v>0</v>
      </c>
      <c r="H32" s="36">
        <f t="shared" si="2"/>
        <v>0</v>
      </c>
      <c r="I32" s="33" t="str">
        <f t="shared" si="3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7">
        <f>ความรู้ทักษะอาชีพ!K33</f>
        <v>0</v>
      </c>
      <c r="D33" s="36">
        <f>ความรู้ทักษะอาชีพ!L33</f>
        <v>0</v>
      </c>
      <c r="E33" s="37">
        <f>เจตคติอาชีพ!K33</f>
        <v>0</v>
      </c>
      <c r="F33" s="36">
        <f>เจตคติอาชีพ!L33</f>
        <v>0</v>
      </c>
      <c r="G33" s="37">
        <f t="shared" si="1"/>
        <v>0</v>
      </c>
      <c r="H33" s="36">
        <f t="shared" si="2"/>
        <v>0</v>
      </c>
      <c r="I33" s="33" t="str">
        <f t="shared" si="3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7">
        <f>ความรู้ทักษะอาชีพ!K34</f>
        <v>0</v>
      </c>
      <c r="D34" s="36">
        <f>ความรู้ทักษะอาชีพ!L34</f>
        <v>0</v>
      </c>
      <c r="E34" s="37">
        <f>เจตคติอาชีพ!K34</f>
        <v>0</v>
      </c>
      <c r="F34" s="36">
        <f>เจตคติอาชีพ!L34</f>
        <v>0</v>
      </c>
      <c r="G34" s="37">
        <f t="shared" si="1"/>
        <v>0</v>
      </c>
      <c r="H34" s="36">
        <f t="shared" si="2"/>
        <v>0</v>
      </c>
      <c r="I34" s="33" t="str">
        <f t="shared" si="3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7">
        <f>ความรู้ทักษะอาชีพ!K35</f>
        <v>0</v>
      </c>
      <c r="D35" s="36">
        <f>ความรู้ทักษะอาชีพ!L35</f>
        <v>0</v>
      </c>
      <c r="E35" s="37">
        <f>เจตคติอาชีพ!K35</f>
        <v>0</v>
      </c>
      <c r="F35" s="36">
        <f>เจตคติอาชีพ!L35</f>
        <v>0</v>
      </c>
      <c r="G35" s="37">
        <f t="shared" si="1"/>
        <v>0</v>
      </c>
      <c r="H35" s="36">
        <f t="shared" si="2"/>
        <v>0</v>
      </c>
      <c r="I35" s="33" t="str">
        <f t="shared" si="3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7">
        <f>ความรู้ทักษะอาชีพ!K36</f>
        <v>0</v>
      </c>
      <c r="D36" s="36">
        <f>ความรู้ทักษะอาชีพ!L36</f>
        <v>0</v>
      </c>
      <c r="E36" s="37">
        <f>เจตคติอาชีพ!K36</f>
        <v>0</v>
      </c>
      <c r="F36" s="36">
        <f>เจตคติอาชีพ!L36</f>
        <v>0</v>
      </c>
      <c r="G36" s="37">
        <f t="shared" si="1"/>
        <v>0</v>
      </c>
      <c r="H36" s="36">
        <f t="shared" si="2"/>
        <v>0</v>
      </c>
      <c r="I36" s="33" t="str">
        <f t="shared" si="3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7">
        <f>ความรู้ทักษะอาชีพ!K37</f>
        <v>0</v>
      </c>
      <c r="D37" s="36">
        <f>ความรู้ทักษะอาชีพ!L37</f>
        <v>0</v>
      </c>
      <c r="E37" s="37">
        <f>เจตคติอาชีพ!K37</f>
        <v>0</v>
      </c>
      <c r="F37" s="36">
        <f>เจตคติอาชีพ!L37</f>
        <v>0</v>
      </c>
      <c r="G37" s="37">
        <f t="shared" si="1"/>
        <v>0</v>
      </c>
      <c r="H37" s="36">
        <f t="shared" si="2"/>
        <v>0</v>
      </c>
      <c r="I37" s="33" t="str">
        <f t="shared" si="3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7">
        <f>ความรู้ทักษะอาชีพ!K38</f>
        <v>0</v>
      </c>
      <c r="D38" s="36">
        <f>ความรู้ทักษะอาชีพ!L38</f>
        <v>0</v>
      </c>
      <c r="E38" s="37">
        <f>เจตคติอาชีพ!K38</f>
        <v>0</v>
      </c>
      <c r="F38" s="36">
        <f>เจตคติอาชีพ!L38</f>
        <v>0</v>
      </c>
      <c r="G38" s="37">
        <f t="shared" si="1"/>
        <v>0</v>
      </c>
      <c r="H38" s="36">
        <f t="shared" si="2"/>
        <v>0</v>
      </c>
      <c r="I38" s="33" t="str">
        <f t="shared" si="3"/>
        <v>กำลังพัฒนา</v>
      </c>
    </row>
    <row r="39" spans="1:9" ht="15.75" customHeight="1" x14ac:dyDescent="0.45">
      <c r="A39" s="34">
        <v>28</v>
      </c>
      <c r="B39" s="34">
        <f>รายชื่อนักเรียน!B33</f>
        <v>0</v>
      </c>
      <c r="C39" s="37">
        <f>ความรู้ทักษะอาชีพ!K39</f>
        <v>0</v>
      </c>
      <c r="D39" s="36">
        <f>ความรู้ทักษะอาชีพ!L39</f>
        <v>0</v>
      </c>
      <c r="E39" s="37">
        <f>เจตคติอาชีพ!K39</f>
        <v>0</v>
      </c>
      <c r="F39" s="36">
        <f>เจตคติอาชีพ!L39</f>
        <v>0</v>
      </c>
      <c r="G39" s="37">
        <f t="shared" si="1"/>
        <v>0</v>
      </c>
      <c r="H39" s="36">
        <f t="shared" si="2"/>
        <v>0</v>
      </c>
      <c r="I39" s="33" t="str">
        <f t="shared" si="3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ความรู้ทักษะอาชีพ!K40</f>
        <v>0</v>
      </c>
      <c r="D40" s="36">
        <f>ความรู้ทักษะอาชีพ!L40</f>
        <v>0</v>
      </c>
      <c r="E40" s="37">
        <f>เจตคติอาชีพ!K40</f>
        <v>0</v>
      </c>
      <c r="F40" s="36">
        <f>เจตคติอาชีพ!L40</f>
        <v>0</v>
      </c>
      <c r="G40" s="37">
        <f t="shared" si="1"/>
        <v>0</v>
      </c>
      <c r="H40" s="36">
        <f t="shared" si="2"/>
        <v>0</v>
      </c>
      <c r="I40" s="33" t="str">
        <f t="shared" si="3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ความรู้ทักษะอาชีพ!K41</f>
        <v>0</v>
      </c>
      <c r="D41" s="36">
        <f>ความรู้ทักษะอาชีพ!L41</f>
        <v>0</v>
      </c>
      <c r="E41" s="37">
        <f>เจตคติอาชีพ!K41</f>
        <v>0</v>
      </c>
      <c r="F41" s="36">
        <f>เจตคติอาชีพ!L41</f>
        <v>0</v>
      </c>
      <c r="G41" s="37">
        <f t="shared" si="1"/>
        <v>0</v>
      </c>
      <c r="H41" s="36">
        <f t="shared" si="2"/>
        <v>0</v>
      </c>
      <c r="I41" s="33" t="str">
        <f t="shared" si="3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ความรู้ทักษะอาชีพ!K42</f>
        <v>0</v>
      </c>
      <c r="D42" s="36">
        <f>ความรู้ทักษะอาชีพ!L42</f>
        <v>0</v>
      </c>
      <c r="E42" s="37">
        <f>เจตคติอาชีพ!K42</f>
        <v>0</v>
      </c>
      <c r="F42" s="36">
        <f>เจตคติอาชีพ!L42</f>
        <v>0</v>
      </c>
      <c r="G42" s="37">
        <f t="shared" si="1"/>
        <v>0</v>
      </c>
      <c r="H42" s="36">
        <f t="shared" si="2"/>
        <v>0</v>
      </c>
      <c r="I42" s="33" t="str">
        <f t="shared" si="3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ความรู้ทักษะอาชีพ!K43</f>
        <v>0</v>
      </c>
      <c r="D43" s="36">
        <f>ความรู้ทักษะอาชีพ!L43</f>
        <v>0</v>
      </c>
      <c r="E43" s="37">
        <f>เจตคติอาชีพ!K43</f>
        <v>0</v>
      </c>
      <c r="F43" s="36">
        <f>เจตคติอาชีพ!L43</f>
        <v>0</v>
      </c>
      <c r="G43" s="37">
        <f t="shared" si="1"/>
        <v>0</v>
      </c>
      <c r="H43" s="36">
        <f t="shared" si="2"/>
        <v>0</v>
      </c>
      <c r="I43" s="33" t="str">
        <f t="shared" si="3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ความรู้ทักษะอาชีพ!K44</f>
        <v>0</v>
      </c>
      <c r="D44" s="36">
        <f>ความรู้ทักษะอาชีพ!L44</f>
        <v>0</v>
      </c>
      <c r="E44" s="37">
        <f>เจตคติอาชีพ!K44</f>
        <v>0</v>
      </c>
      <c r="F44" s="36">
        <f>เจตคติอาชีพ!L44</f>
        <v>0</v>
      </c>
      <c r="G44" s="37">
        <f t="shared" si="1"/>
        <v>0</v>
      </c>
      <c r="H44" s="36">
        <f t="shared" si="2"/>
        <v>0</v>
      </c>
      <c r="I44" s="33" t="str">
        <f t="shared" si="3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ความรู้ทักษะอาชีพ!K45</f>
        <v>0</v>
      </c>
      <c r="D45" s="36">
        <f>ความรู้ทักษะอาชีพ!L45</f>
        <v>0</v>
      </c>
      <c r="E45" s="37">
        <f>เจตคติอาชีพ!K45</f>
        <v>0</v>
      </c>
      <c r="F45" s="36">
        <f>เจตคติอาชีพ!L45</f>
        <v>0</v>
      </c>
      <c r="G45" s="37">
        <f t="shared" si="1"/>
        <v>0</v>
      </c>
      <c r="H45" s="36">
        <f t="shared" si="2"/>
        <v>0</v>
      </c>
      <c r="I45" s="33" t="str">
        <f t="shared" si="3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ความรู้ทักษะอาชีพ!K46</f>
        <v>0</v>
      </c>
      <c r="D46" s="36">
        <f>ความรู้ทักษะอาชีพ!L46</f>
        <v>0</v>
      </c>
      <c r="E46" s="37">
        <f>เจตคติอาชีพ!K46</f>
        <v>0</v>
      </c>
      <c r="F46" s="36">
        <f>เจตคติอาชีพ!L46</f>
        <v>0</v>
      </c>
      <c r="G46" s="37">
        <f t="shared" si="1"/>
        <v>0</v>
      </c>
      <c r="H46" s="36">
        <f t="shared" si="2"/>
        <v>0</v>
      </c>
      <c r="I46" s="33" t="str">
        <f t="shared" si="3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ความรู้ทักษะอาชีพ!K47</f>
        <v>0</v>
      </c>
      <c r="D47" s="36">
        <f>ความรู้ทักษะอาชีพ!L47</f>
        <v>0</v>
      </c>
      <c r="E47" s="37">
        <f>เจตคติอาชีพ!K47</f>
        <v>0</v>
      </c>
      <c r="F47" s="36">
        <f>เจตคติอาชีพ!L47</f>
        <v>0</v>
      </c>
      <c r="G47" s="37">
        <f t="shared" ref="G47:G50" si="4">C47+E47</f>
        <v>0</v>
      </c>
      <c r="H47" s="36">
        <f t="shared" ref="H47:H50" si="5">(G47*100)/$G$11</f>
        <v>0</v>
      </c>
      <c r="I47" s="88" t="str">
        <f t="shared" ref="I47:I50" si="6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ความรู้ทักษะอาชีพ!K48</f>
        <v>0</v>
      </c>
      <c r="D48" s="36">
        <f>ความรู้ทักษะอาชีพ!L48</f>
        <v>0</v>
      </c>
      <c r="E48" s="37">
        <f>เจตคติอาชีพ!K48</f>
        <v>0</v>
      </c>
      <c r="F48" s="36">
        <f>เจตคติอาชีพ!L48</f>
        <v>0</v>
      </c>
      <c r="G48" s="37">
        <f t="shared" si="4"/>
        <v>0</v>
      </c>
      <c r="H48" s="36">
        <f t="shared" si="5"/>
        <v>0</v>
      </c>
      <c r="I48" s="88" t="str">
        <f t="shared" si="6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ความรู้ทักษะอาชีพ!K49</f>
        <v>0</v>
      </c>
      <c r="D49" s="36">
        <f>ความรู้ทักษะอาชีพ!L49</f>
        <v>0</v>
      </c>
      <c r="E49" s="37">
        <f>เจตคติอาชีพ!K49</f>
        <v>0</v>
      </c>
      <c r="F49" s="36">
        <f>เจตคติอาชีพ!L49</f>
        <v>0</v>
      </c>
      <c r="G49" s="37">
        <f t="shared" si="4"/>
        <v>0</v>
      </c>
      <c r="H49" s="36">
        <f t="shared" si="5"/>
        <v>0</v>
      </c>
      <c r="I49" s="88" t="str">
        <f t="shared" si="6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ความรู้ทักษะอาชีพ!K50</f>
        <v>0</v>
      </c>
      <c r="D50" s="36">
        <f>ความรู้ทักษะอาชีพ!L50</f>
        <v>0</v>
      </c>
      <c r="E50" s="37">
        <f>เจตคติอาชีพ!K50</f>
        <v>0</v>
      </c>
      <c r="F50" s="36">
        <f>เจตคติอาชีพ!L50</f>
        <v>0</v>
      </c>
      <c r="G50" s="37">
        <f t="shared" si="4"/>
        <v>0</v>
      </c>
      <c r="H50" s="36">
        <f t="shared" si="5"/>
        <v>0</v>
      </c>
      <c r="I50" s="88" t="str">
        <f t="shared" si="6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ความรู้ทักษะอาชีพ!K51</f>
        <v>0</v>
      </c>
      <c r="D51" s="36">
        <f>ความรู้ทักษะอาชีพ!L51</f>
        <v>0</v>
      </c>
      <c r="E51" s="37">
        <f>เจตคติอาชีพ!K51</f>
        <v>0</v>
      </c>
      <c r="F51" s="36">
        <f>เจตคติอาชีพ!L51</f>
        <v>0</v>
      </c>
      <c r="G51" s="37">
        <f t="shared" si="1"/>
        <v>0</v>
      </c>
      <c r="H51" s="36">
        <f t="shared" si="2"/>
        <v>0</v>
      </c>
      <c r="I51" s="33" t="str">
        <f t="shared" si="3"/>
        <v>กำลังพัฒนา</v>
      </c>
    </row>
    <row r="52" spans="1:9" ht="15.75" customHeight="1" x14ac:dyDescent="0.45">
      <c r="A52" s="127" t="s">
        <v>12</v>
      </c>
      <c r="B52" s="127"/>
      <c r="C52" s="37">
        <f>ความรู้ทักษะอาชีพ!K52</f>
        <v>0</v>
      </c>
      <c r="D52" s="36">
        <f>ความรู้ทักษะอาชีพ!L52</f>
        <v>0</v>
      </c>
      <c r="E52" s="37">
        <f>เจตคติอาชีพ!K52</f>
        <v>0</v>
      </c>
      <c r="F52" s="36">
        <f>เจตคติอาชีพ!L52</f>
        <v>0</v>
      </c>
      <c r="G52" s="37">
        <f>SUM(C52,E52)</f>
        <v>0</v>
      </c>
      <c r="H52" s="36">
        <f t="shared" si="2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 t="str">
        <f>เจตคติอาชีพ!H55</f>
        <v>ลงชื่อ..........................................ผู้ประเมิน</v>
      </c>
      <c r="F55" s="123"/>
      <c r="G55" s="123"/>
      <c r="H55" s="123"/>
      <c r="I55" s="75"/>
    </row>
    <row r="56" spans="1:9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39"/>
      <c r="E56" s="123" t="str">
        <f>เจตคติอาชีพ!H56</f>
        <v>(นายสิงหล กลิ่นน้อย)</v>
      </c>
      <c r="F56" s="123"/>
      <c r="G56" s="123"/>
      <c r="H56" s="123"/>
      <c r="I56" s="75"/>
    </row>
    <row r="57" spans="1:9" ht="15.75" customHeight="1" x14ac:dyDescent="0.45">
      <c r="A57" s="39"/>
      <c r="B57" s="123"/>
      <c r="C57" s="123"/>
      <c r="D57" s="39"/>
      <c r="E57" s="39"/>
      <c r="F57" s="39"/>
      <c r="G57" s="39"/>
      <c r="H57" s="123"/>
      <c r="I57" s="123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4">
    <mergeCell ref="A1:I1"/>
    <mergeCell ref="J1:Q1"/>
    <mergeCell ref="A2:I2"/>
    <mergeCell ref="J2:Q2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H57:I57"/>
    <mergeCell ref="C8:D9"/>
    <mergeCell ref="E8:F9"/>
    <mergeCell ref="B55:D55"/>
    <mergeCell ref="B56:C56"/>
    <mergeCell ref="B57:C57"/>
    <mergeCell ref="E55:H55"/>
    <mergeCell ref="E56:H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P52"/>
  <sheetViews>
    <sheetView workbookViewId="0">
      <selection activeCell="R13" sqref="R13"/>
    </sheetView>
  </sheetViews>
  <sheetFormatPr defaultRowHeight="14.25" x14ac:dyDescent="0.2"/>
  <cols>
    <col min="1" max="1" width="3.5" customWidth="1"/>
    <col min="2" max="2" width="17.125" customWidth="1"/>
    <col min="3" max="3" width="4.25" customWidth="1"/>
    <col min="4" max="4" width="4" customWidth="1"/>
    <col min="5" max="5" width="3.375" customWidth="1"/>
    <col min="6" max="6" width="4.25" customWidth="1"/>
    <col min="7" max="7" width="3.625" customWidth="1"/>
    <col min="8" max="8" width="4.25" customWidth="1"/>
    <col min="9" max="9" width="4.125" customWidth="1"/>
    <col min="10" max="10" width="3.75" customWidth="1"/>
    <col min="11" max="11" width="4.25" customWidth="1"/>
    <col min="12" max="12" width="4" customWidth="1"/>
    <col min="13" max="13" width="4.125" customWidth="1"/>
    <col min="14" max="14" width="4.375" customWidth="1"/>
    <col min="15" max="15" width="6.125" customWidth="1"/>
    <col min="16" max="16" width="5.625" customWidth="1"/>
  </cols>
  <sheetData>
    <row r="1" spans="1:16" x14ac:dyDescent="0.2">
      <c r="A1" s="153" t="s">
        <v>228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</row>
    <row r="2" spans="1:16" x14ac:dyDescent="0.2">
      <c r="A2" s="153" t="s">
        <v>49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</row>
    <row r="3" spans="1:16" s="2" customFormat="1" x14ac:dyDescent="0.2">
      <c r="A3" s="91" t="str">
        <f>ผลสัมฤทธิ์1.1.5!$B$3</f>
        <v>ชั้นมัธยมมศึกษาปีที่</v>
      </c>
      <c r="B3" s="91"/>
      <c r="C3" s="92" t="str">
        <f>สรุป1.1.6!$C$3</f>
        <v>2</v>
      </c>
      <c r="D3" s="91"/>
      <c r="E3" s="91" t="s">
        <v>246</v>
      </c>
      <c r="F3" s="91"/>
      <c r="G3" s="91"/>
      <c r="H3" s="91"/>
      <c r="I3" s="151">
        <f>สรุป1.1.6!$G$3</f>
        <v>2566</v>
      </c>
      <c r="J3" s="152"/>
      <c r="K3" s="91"/>
      <c r="L3" s="91"/>
      <c r="M3" s="91"/>
      <c r="N3" s="91"/>
      <c r="O3" s="91"/>
      <c r="P3" s="91"/>
    </row>
    <row r="4" spans="1:16" ht="17.25" customHeight="1" x14ac:dyDescent="0.2">
      <c r="A4" s="149" t="s">
        <v>8</v>
      </c>
      <c r="B4" s="149" t="s">
        <v>233</v>
      </c>
      <c r="C4" s="149" t="s">
        <v>229</v>
      </c>
      <c r="D4" s="149"/>
      <c r="E4" s="149" t="s">
        <v>230</v>
      </c>
      <c r="F4" s="149"/>
      <c r="G4" s="149" t="s">
        <v>231</v>
      </c>
      <c r="H4" s="149"/>
      <c r="I4" s="149" t="s">
        <v>232</v>
      </c>
      <c r="J4" s="149"/>
      <c r="K4" s="149" t="s">
        <v>234</v>
      </c>
      <c r="L4" s="149"/>
      <c r="M4" s="149" t="s">
        <v>235</v>
      </c>
      <c r="N4" s="149"/>
      <c r="O4" s="149" t="s">
        <v>19</v>
      </c>
      <c r="P4" s="149" t="s">
        <v>7</v>
      </c>
    </row>
    <row r="5" spans="1:16" ht="17.25" customHeight="1" x14ac:dyDescent="0.2">
      <c r="A5" s="149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</row>
    <row r="6" spans="1:16" ht="17.25" customHeight="1" x14ac:dyDescent="0.2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</row>
    <row r="7" spans="1:16" ht="17.25" x14ac:dyDescent="0.4">
      <c r="A7" s="149"/>
      <c r="B7" s="149"/>
      <c r="C7" s="79" t="s">
        <v>60</v>
      </c>
      <c r="D7" s="149" t="s">
        <v>61</v>
      </c>
      <c r="E7" s="79" t="s">
        <v>60</v>
      </c>
      <c r="F7" s="149" t="s">
        <v>61</v>
      </c>
      <c r="G7" s="79" t="s">
        <v>60</v>
      </c>
      <c r="H7" s="149" t="s">
        <v>61</v>
      </c>
      <c r="I7" s="79" t="s">
        <v>60</v>
      </c>
      <c r="J7" s="149" t="s">
        <v>61</v>
      </c>
      <c r="K7" s="79" t="s">
        <v>60</v>
      </c>
      <c r="L7" s="149" t="s">
        <v>61</v>
      </c>
      <c r="M7" s="79" t="s">
        <v>60</v>
      </c>
      <c r="N7" s="149" t="s">
        <v>61</v>
      </c>
      <c r="O7" s="149"/>
      <c r="P7" s="149"/>
    </row>
    <row r="8" spans="1:16" ht="17.25" x14ac:dyDescent="0.4">
      <c r="A8" s="149"/>
      <c r="B8" s="149"/>
      <c r="C8" s="79">
        <v>320</v>
      </c>
      <c r="D8" s="149"/>
      <c r="E8" s="79">
        <v>160</v>
      </c>
      <c r="F8" s="149"/>
      <c r="G8" s="79">
        <v>120</v>
      </c>
      <c r="H8" s="149"/>
      <c r="I8" s="79">
        <v>120</v>
      </c>
      <c r="J8" s="149"/>
      <c r="K8" s="79">
        <v>1500</v>
      </c>
      <c r="L8" s="149"/>
      <c r="M8" s="79">
        <v>80</v>
      </c>
      <c r="N8" s="149"/>
      <c r="O8" s="149"/>
      <c r="P8" s="149"/>
    </row>
    <row r="9" spans="1:16" ht="18.75" x14ac:dyDescent="0.45">
      <c r="A9" s="84">
        <f>สรุป1.1.6!A12</f>
        <v>1</v>
      </c>
      <c r="B9" s="84" t="str">
        <f>รายชื่อนักเรียน!B6</f>
        <v>ศักดิ์นฤน  บางรัก</v>
      </c>
      <c r="C9" s="100">
        <f>สรุป1.1.1!K12</f>
        <v>0</v>
      </c>
      <c r="D9" s="100">
        <f>สรุป1.1.1!L12</f>
        <v>0</v>
      </c>
      <c r="E9" s="100">
        <f>'สรุป 1.1.2'!K12</f>
        <v>0</v>
      </c>
      <c r="F9" s="100">
        <f>'สรุป 1.1.2'!L12</f>
        <v>0</v>
      </c>
      <c r="G9" s="100">
        <f>สรุป1.1.3!I12</f>
        <v>0</v>
      </c>
      <c r="H9" s="100">
        <f>สรุป1.1.3!J12</f>
        <v>0</v>
      </c>
      <c r="I9" s="100">
        <f>สรุป1.1.4!I12</f>
        <v>0</v>
      </c>
      <c r="J9" s="100">
        <f>สรุป1.1.4!J12</f>
        <v>0</v>
      </c>
      <c r="K9" s="100">
        <f>ผลสัมฤทธิ์1.1.5!Q9</f>
        <v>0</v>
      </c>
      <c r="L9" s="100">
        <f>ผลสัมฤทธิ์1.1.5!R9</f>
        <v>0</v>
      </c>
      <c r="M9" s="37">
        <f>สรุป1.1.6!G12</f>
        <v>0</v>
      </c>
      <c r="N9" s="89">
        <f>สรุป1.1.6!H12</f>
        <v>0</v>
      </c>
      <c r="O9" s="100">
        <f>AVERAGE(D9,F9,H9,J9,L9,N9)</f>
        <v>0</v>
      </c>
      <c r="P9" s="84" t="str">
        <f>IF(O9&gt;=90,"ยอดเยี่ยม",IF(O9&gt;=80,"ดีเลิศ",IF(O9&gt;=70,"ดี",IF(O9&gt;=50,"ปานกลาง",IF(O9&lt;50,"กำลังพัฒนา")))))</f>
        <v>กำลังพัฒนา</v>
      </c>
    </row>
    <row r="10" spans="1:16" ht="18.75" x14ac:dyDescent="0.45">
      <c r="A10" s="84">
        <f>สรุป1.1.6!A13</f>
        <v>2</v>
      </c>
      <c r="B10" s="84" t="str">
        <f>รายชื่อนักเรียน!B7</f>
        <v>ภานุวัฒน์ ทองเขียว</v>
      </c>
      <c r="C10" s="100">
        <f>สรุป1.1.1!K13</f>
        <v>0</v>
      </c>
      <c r="D10" s="100">
        <f>สรุป1.1.1!L13</f>
        <v>0</v>
      </c>
      <c r="E10" s="100">
        <f>'สรุป 1.1.2'!K13</f>
        <v>0</v>
      </c>
      <c r="F10" s="100">
        <f>'สรุป 1.1.2'!L13</f>
        <v>0</v>
      </c>
      <c r="G10" s="100">
        <f>สรุป1.1.3!I13</f>
        <v>0</v>
      </c>
      <c r="H10" s="100">
        <f>สรุป1.1.3!J13</f>
        <v>0</v>
      </c>
      <c r="I10" s="100">
        <f>สรุป1.1.4!I13</f>
        <v>0</v>
      </c>
      <c r="J10" s="100">
        <f>สรุป1.1.4!J13</f>
        <v>0</v>
      </c>
      <c r="K10" s="100">
        <f>ผลสัมฤทธิ์1.1.5!Q10</f>
        <v>0</v>
      </c>
      <c r="L10" s="100">
        <f>ผลสัมฤทธิ์1.1.5!R10</f>
        <v>0</v>
      </c>
      <c r="M10" s="37">
        <f>สรุป1.1.6!G13</f>
        <v>0</v>
      </c>
      <c r="N10" s="36">
        <f>สรุป1.1.6!H13</f>
        <v>0</v>
      </c>
      <c r="O10" s="84">
        <f t="shared" ref="O10:O49" si="0">AVERAGE(D10,F10,H10,J10,L10,N10)</f>
        <v>0</v>
      </c>
      <c r="P10" s="84" t="str">
        <f t="shared" ref="P10:P49" si="1">IF(O10&gt;=90,"ยอดเยี่ยม",IF(O10&gt;=80,"ดีเลิศ",IF(O10&gt;=70,"ดี",IF(O10&gt;=50,"ปานกลาง",IF(O10&lt;50,"กำลังพัฒนา")))))</f>
        <v>กำลังพัฒนา</v>
      </c>
    </row>
    <row r="11" spans="1:16" ht="18.75" x14ac:dyDescent="0.45">
      <c r="A11" s="84">
        <f>สรุป1.1.6!A14</f>
        <v>3</v>
      </c>
      <c r="B11" s="84" t="str">
        <f>รายชื่อนักเรียน!B8</f>
        <v>ดนุเดช  จิวะระศิริ</v>
      </c>
      <c r="C11" s="100">
        <f>สรุป1.1.1!K14</f>
        <v>0</v>
      </c>
      <c r="D11" s="100">
        <f>สรุป1.1.1!L14</f>
        <v>0</v>
      </c>
      <c r="E11" s="100">
        <f>'สรุป 1.1.2'!K14</f>
        <v>0</v>
      </c>
      <c r="F11" s="100">
        <f>'สรุป 1.1.2'!L14</f>
        <v>0</v>
      </c>
      <c r="G11" s="100">
        <f>สรุป1.1.3!I14</f>
        <v>0</v>
      </c>
      <c r="H11" s="100">
        <f>สรุป1.1.3!J14</f>
        <v>0</v>
      </c>
      <c r="I11" s="100">
        <f>สรุป1.1.4!I14</f>
        <v>0</v>
      </c>
      <c r="J11" s="100">
        <f>สรุป1.1.4!J14</f>
        <v>0</v>
      </c>
      <c r="K11" s="100">
        <f>ผลสัมฤทธิ์1.1.5!Q11</f>
        <v>0</v>
      </c>
      <c r="L11" s="100">
        <f>ผลสัมฤทธิ์1.1.5!R11</f>
        <v>0</v>
      </c>
      <c r="M11" s="37">
        <f>สรุป1.1.6!G14</f>
        <v>0</v>
      </c>
      <c r="N11" s="36">
        <f>สรุป1.1.6!H14</f>
        <v>0</v>
      </c>
      <c r="O11" s="84">
        <f t="shared" si="0"/>
        <v>0</v>
      </c>
      <c r="P11" s="84" t="str">
        <f t="shared" si="1"/>
        <v>กำลังพัฒนา</v>
      </c>
    </row>
    <row r="12" spans="1:16" ht="18.75" x14ac:dyDescent="0.45">
      <c r="A12" s="84">
        <f>สรุป1.1.6!A15</f>
        <v>4</v>
      </c>
      <c r="B12" s="84" t="str">
        <f>รายชื่อนักเรียน!B9</f>
        <v>ยุวรัตน์  น้อยขาว</v>
      </c>
      <c r="C12" s="100">
        <f>สรุป1.1.1!K15</f>
        <v>0</v>
      </c>
      <c r="D12" s="100">
        <f>สรุป1.1.1!L15</f>
        <v>0</v>
      </c>
      <c r="E12" s="100">
        <f>'สรุป 1.1.2'!K15</f>
        <v>0</v>
      </c>
      <c r="F12" s="100">
        <f>'สรุป 1.1.2'!L15</f>
        <v>0</v>
      </c>
      <c r="G12" s="100">
        <f>สรุป1.1.3!I15</f>
        <v>0</v>
      </c>
      <c r="H12" s="100">
        <f>สรุป1.1.3!J15</f>
        <v>0</v>
      </c>
      <c r="I12" s="100">
        <f>สรุป1.1.4!I15</f>
        <v>0</v>
      </c>
      <c r="J12" s="100">
        <f>สรุป1.1.4!J15</f>
        <v>0</v>
      </c>
      <c r="K12" s="100">
        <f>ผลสัมฤทธิ์1.1.5!Q12</f>
        <v>0</v>
      </c>
      <c r="L12" s="100">
        <f>ผลสัมฤทธิ์1.1.5!R12</f>
        <v>0</v>
      </c>
      <c r="M12" s="37">
        <f>สรุป1.1.6!G15</f>
        <v>0</v>
      </c>
      <c r="N12" s="36">
        <f>สรุป1.1.6!H15</f>
        <v>0</v>
      </c>
      <c r="O12" s="84">
        <f t="shared" si="0"/>
        <v>0</v>
      </c>
      <c r="P12" s="84" t="str">
        <f t="shared" si="1"/>
        <v>กำลังพัฒนา</v>
      </c>
    </row>
    <row r="13" spans="1:16" ht="18.75" x14ac:dyDescent="0.45">
      <c r="A13" s="84">
        <f>สรุป1.1.6!A16</f>
        <v>5</v>
      </c>
      <c r="B13" s="84" t="str">
        <f>รายชื่อนักเรียน!B10</f>
        <v>สุภาวดี  หิรันรัตน์</v>
      </c>
      <c r="C13" s="100">
        <f>สรุป1.1.1!K16</f>
        <v>0</v>
      </c>
      <c r="D13" s="100">
        <f>สรุป1.1.1!L16</f>
        <v>0</v>
      </c>
      <c r="E13" s="100">
        <f>'สรุป 1.1.2'!K16</f>
        <v>0</v>
      </c>
      <c r="F13" s="100">
        <f>'สรุป 1.1.2'!L16</f>
        <v>0</v>
      </c>
      <c r="G13" s="100">
        <f>สรุป1.1.3!I16</f>
        <v>0</v>
      </c>
      <c r="H13" s="100">
        <f>สรุป1.1.3!J16</f>
        <v>0</v>
      </c>
      <c r="I13" s="100">
        <f>สรุป1.1.4!I16</f>
        <v>0</v>
      </c>
      <c r="J13" s="100">
        <f>สรุป1.1.4!J16</f>
        <v>0</v>
      </c>
      <c r="K13" s="100">
        <f>ผลสัมฤทธิ์1.1.5!Q13</f>
        <v>0</v>
      </c>
      <c r="L13" s="100">
        <f>ผลสัมฤทธิ์1.1.5!R13</f>
        <v>0</v>
      </c>
      <c r="M13" s="37">
        <f>สรุป1.1.6!G16</f>
        <v>0</v>
      </c>
      <c r="N13" s="36">
        <f>สรุป1.1.6!H16</f>
        <v>0</v>
      </c>
      <c r="O13" s="84">
        <f t="shared" si="0"/>
        <v>0</v>
      </c>
      <c r="P13" s="84" t="str">
        <f t="shared" si="1"/>
        <v>กำลังพัฒนา</v>
      </c>
    </row>
    <row r="14" spans="1:16" ht="18.75" x14ac:dyDescent="0.45">
      <c r="A14" s="84">
        <f>สรุป1.1.6!A17</f>
        <v>6</v>
      </c>
      <c r="B14" s="84" t="str">
        <f>รายชื่อนักเรียน!B11</f>
        <v>ณวรา  สว่างแสง</v>
      </c>
      <c r="C14" s="100">
        <f>สรุป1.1.1!K17</f>
        <v>0</v>
      </c>
      <c r="D14" s="100">
        <f>สรุป1.1.1!L17</f>
        <v>0</v>
      </c>
      <c r="E14" s="100">
        <f>'สรุป 1.1.2'!K17</f>
        <v>0</v>
      </c>
      <c r="F14" s="100">
        <f>'สรุป 1.1.2'!L17</f>
        <v>0</v>
      </c>
      <c r="G14" s="100">
        <f>สรุป1.1.3!I17</f>
        <v>0</v>
      </c>
      <c r="H14" s="100">
        <f>สรุป1.1.3!J17</f>
        <v>0</v>
      </c>
      <c r="I14" s="100">
        <f>สรุป1.1.4!I17</f>
        <v>0</v>
      </c>
      <c r="J14" s="100">
        <f>สรุป1.1.4!J17</f>
        <v>0</v>
      </c>
      <c r="K14" s="100">
        <f>ผลสัมฤทธิ์1.1.5!Q14</f>
        <v>0</v>
      </c>
      <c r="L14" s="100">
        <f>ผลสัมฤทธิ์1.1.5!R14</f>
        <v>0</v>
      </c>
      <c r="M14" s="37">
        <f>สรุป1.1.6!G17</f>
        <v>0</v>
      </c>
      <c r="N14" s="36">
        <f>สรุป1.1.6!H17</f>
        <v>0</v>
      </c>
      <c r="O14" s="84">
        <f t="shared" si="0"/>
        <v>0</v>
      </c>
      <c r="P14" s="84" t="str">
        <f t="shared" si="1"/>
        <v>กำลังพัฒนา</v>
      </c>
    </row>
    <row r="15" spans="1:16" ht="18.75" x14ac:dyDescent="0.45">
      <c r="A15" s="84">
        <f>สรุป1.1.6!A18</f>
        <v>7</v>
      </c>
      <c r="B15" s="84" t="str">
        <f>รายชื่อนักเรียน!B12</f>
        <v>ฐิติรัตน์  ทองเขียว</v>
      </c>
      <c r="C15" s="100">
        <f>สรุป1.1.1!K18</f>
        <v>0</v>
      </c>
      <c r="D15" s="100">
        <f>สรุป1.1.1!L18</f>
        <v>0</v>
      </c>
      <c r="E15" s="100">
        <f>'สรุป 1.1.2'!K18</f>
        <v>0</v>
      </c>
      <c r="F15" s="100">
        <f>'สรุป 1.1.2'!L18</f>
        <v>0</v>
      </c>
      <c r="G15" s="100">
        <f>สรุป1.1.3!I18</f>
        <v>0</v>
      </c>
      <c r="H15" s="100">
        <f>สรุป1.1.3!J18</f>
        <v>0</v>
      </c>
      <c r="I15" s="100">
        <f>สรุป1.1.4!I18</f>
        <v>0</v>
      </c>
      <c r="J15" s="100">
        <f>สรุป1.1.4!J18</f>
        <v>0</v>
      </c>
      <c r="K15" s="100">
        <f>ผลสัมฤทธิ์1.1.5!Q15</f>
        <v>0</v>
      </c>
      <c r="L15" s="100">
        <f>ผลสัมฤทธิ์1.1.5!R15</f>
        <v>0</v>
      </c>
      <c r="M15" s="37">
        <f>สรุป1.1.6!G18</f>
        <v>0</v>
      </c>
      <c r="N15" s="36">
        <f>สรุป1.1.6!H18</f>
        <v>0</v>
      </c>
      <c r="O15" s="84">
        <f t="shared" si="0"/>
        <v>0</v>
      </c>
      <c r="P15" s="84" t="str">
        <f t="shared" si="1"/>
        <v>กำลังพัฒนา</v>
      </c>
    </row>
    <row r="16" spans="1:16" ht="18.75" x14ac:dyDescent="0.45">
      <c r="A16" s="84">
        <f>สรุป1.1.6!A19</f>
        <v>8</v>
      </c>
      <c r="B16" s="84" t="str">
        <f>รายชื่อนักเรียน!B13</f>
        <v>วรัญชลี  พัวเจริญ</v>
      </c>
      <c r="C16" s="100">
        <f>สรุป1.1.1!K19</f>
        <v>0</v>
      </c>
      <c r="D16" s="100">
        <f>สรุป1.1.1!L19</f>
        <v>0</v>
      </c>
      <c r="E16" s="100">
        <f>'สรุป 1.1.2'!K19</f>
        <v>0</v>
      </c>
      <c r="F16" s="100">
        <f>'สรุป 1.1.2'!L19</f>
        <v>0</v>
      </c>
      <c r="G16" s="100">
        <f>สรุป1.1.3!I19</f>
        <v>0</v>
      </c>
      <c r="H16" s="100">
        <f>สรุป1.1.3!J19</f>
        <v>0</v>
      </c>
      <c r="I16" s="100">
        <f>สรุป1.1.4!I19</f>
        <v>0</v>
      </c>
      <c r="J16" s="100">
        <f>สรุป1.1.4!J19</f>
        <v>0</v>
      </c>
      <c r="K16" s="100">
        <f>ผลสัมฤทธิ์1.1.5!Q16</f>
        <v>0</v>
      </c>
      <c r="L16" s="100">
        <f>ผลสัมฤทธิ์1.1.5!R16</f>
        <v>0</v>
      </c>
      <c r="M16" s="37">
        <f>สรุป1.1.6!G19</f>
        <v>0</v>
      </c>
      <c r="N16" s="36">
        <f>สรุป1.1.6!H19</f>
        <v>0</v>
      </c>
      <c r="O16" s="84">
        <f t="shared" si="0"/>
        <v>0</v>
      </c>
      <c r="P16" s="84" t="str">
        <f t="shared" si="1"/>
        <v>กำลังพัฒนา</v>
      </c>
    </row>
    <row r="17" spans="1:16" ht="18.75" x14ac:dyDescent="0.45">
      <c r="A17" s="84">
        <f>สรุป1.1.6!A20</f>
        <v>9</v>
      </c>
      <c r="B17" s="84" t="str">
        <f>รายชื่อนักเรียน!B14</f>
        <v>ภูวนัย  ทองปาน</v>
      </c>
      <c r="C17" s="100">
        <f>สรุป1.1.1!K20</f>
        <v>0</v>
      </c>
      <c r="D17" s="100">
        <f>สรุป1.1.1!L20</f>
        <v>0</v>
      </c>
      <c r="E17" s="100">
        <f>'สรุป 1.1.2'!K20</f>
        <v>0</v>
      </c>
      <c r="F17" s="100">
        <f>'สรุป 1.1.2'!L20</f>
        <v>0</v>
      </c>
      <c r="G17" s="100">
        <f>สรุป1.1.3!I20</f>
        <v>0</v>
      </c>
      <c r="H17" s="100">
        <f>สรุป1.1.3!J20</f>
        <v>0</v>
      </c>
      <c r="I17" s="100">
        <f>สรุป1.1.4!I20</f>
        <v>0</v>
      </c>
      <c r="J17" s="100">
        <f>สรุป1.1.4!J20</f>
        <v>0</v>
      </c>
      <c r="K17" s="100">
        <f>ผลสัมฤทธิ์1.1.5!Q17</f>
        <v>0</v>
      </c>
      <c r="L17" s="100">
        <f>ผลสัมฤทธิ์1.1.5!R17</f>
        <v>0</v>
      </c>
      <c r="M17" s="37">
        <f>สรุป1.1.6!G20</f>
        <v>0</v>
      </c>
      <c r="N17" s="36">
        <f>สรุป1.1.6!H20</f>
        <v>0</v>
      </c>
      <c r="O17" s="84">
        <f t="shared" si="0"/>
        <v>0</v>
      </c>
      <c r="P17" s="84" t="str">
        <f t="shared" si="1"/>
        <v>กำลังพัฒนา</v>
      </c>
    </row>
    <row r="18" spans="1:16" ht="18.75" x14ac:dyDescent="0.45">
      <c r="A18" s="84">
        <f>สรุป1.1.6!A21</f>
        <v>10</v>
      </c>
      <c r="B18" s="84" t="str">
        <f>รายชื่อนักเรียน!B15</f>
        <v>นนทพัทธ์  ทิพย์ภาที</v>
      </c>
      <c r="C18" s="100">
        <f>สรุป1.1.1!K21</f>
        <v>0</v>
      </c>
      <c r="D18" s="100">
        <f>สรุป1.1.1!L21</f>
        <v>0</v>
      </c>
      <c r="E18" s="100">
        <f>'สรุป 1.1.2'!K21</f>
        <v>0</v>
      </c>
      <c r="F18" s="100">
        <f>'สรุป 1.1.2'!L21</f>
        <v>0</v>
      </c>
      <c r="G18" s="100">
        <f>สรุป1.1.3!I21</f>
        <v>0</v>
      </c>
      <c r="H18" s="100">
        <f>สรุป1.1.3!J21</f>
        <v>0</v>
      </c>
      <c r="I18" s="100">
        <f>สรุป1.1.4!I21</f>
        <v>0</v>
      </c>
      <c r="J18" s="100">
        <f>สรุป1.1.4!J21</f>
        <v>0</v>
      </c>
      <c r="K18" s="100">
        <f>ผลสัมฤทธิ์1.1.5!Q18</f>
        <v>0</v>
      </c>
      <c r="L18" s="100">
        <f>ผลสัมฤทธิ์1.1.5!R18</f>
        <v>0</v>
      </c>
      <c r="M18" s="37">
        <f>สรุป1.1.6!G21</f>
        <v>0</v>
      </c>
      <c r="N18" s="36">
        <f>สรุป1.1.6!H21</f>
        <v>0</v>
      </c>
      <c r="O18" s="84">
        <f t="shared" si="0"/>
        <v>0</v>
      </c>
      <c r="P18" s="84" t="str">
        <f t="shared" si="1"/>
        <v>กำลังพัฒนา</v>
      </c>
    </row>
    <row r="19" spans="1:16" ht="18.75" x14ac:dyDescent="0.45">
      <c r="A19" s="84">
        <f>สรุป1.1.6!A22</f>
        <v>11</v>
      </c>
      <c r="B19" s="84" t="str">
        <f>รายชื่อนักเรียน!B16</f>
        <v>สุวรรณ  สุรีย์แสง</v>
      </c>
      <c r="C19" s="100">
        <f>สรุป1.1.1!K22</f>
        <v>0</v>
      </c>
      <c r="D19" s="100">
        <f>สรุป1.1.1!L22</f>
        <v>0</v>
      </c>
      <c r="E19" s="100">
        <f>'สรุป 1.1.2'!K22</f>
        <v>0</v>
      </c>
      <c r="F19" s="100">
        <f>'สรุป 1.1.2'!L22</f>
        <v>0</v>
      </c>
      <c r="G19" s="100">
        <f>สรุป1.1.3!I22</f>
        <v>0</v>
      </c>
      <c r="H19" s="100">
        <f>สรุป1.1.3!J22</f>
        <v>0</v>
      </c>
      <c r="I19" s="100">
        <f>สรุป1.1.4!I22</f>
        <v>0</v>
      </c>
      <c r="J19" s="100">
        <f>สรุป1.1.4!J22</f>
        <v>0</v>
      </c>
      <c r="K19" s="100">
        <f>ผลสัมฤทธิ์1.1.5!Q19</f>
        <v>0</v>
      </c>
      <c r="L19" s="100">
        <f>ผลสัมฤทธิ์1.1.5!R19</f>
        <v>0</v>
      </c>
      <c r="M19" s="37">
        <f>สรุป1.1.6!G22</f>
        <v>0</v>
      </c>
      <c r="N19" s="36">
        <f>สรุป1.1.6!H22</f>
        <v>0</v>
      </c>
      <c r="O19" s="84">
        <f t="shared" si="0"/>
        <v>0</v>
      </c>
      <c r="P19" s="84" t="str">
        <f t="shared" si="1"/>
        <v>กำลังพัฒนา</v>
      </c>
    </row>
    <row r="20" spans="1:16" ht="16.5" customHeight="1" x14ac:dyDescent="0.45">
      <c r="A20" s="84">
        <f>สรุป1.1.6!A23</f>
        <v>12</v>
      </c>
      <c r="B20" s="84" t="str">
        <f>รายชื่อนักเรียน!B17</f>
        <v>ญาณภัทร  จุฑารัตนพันธ์</v>
      </c>
      <c r="C20" s="100">
        <f>สรุป1.1.1!K23</f>
        <v>0</v>
      </c>
      <c r="D20" s="100">
        <f>สรุป1.1.1!L23</f>
        <v>0</v>
      </c>
      <c r="E20" s="100">
        <f>'สรุป 1.1.2'!K23</f>
        <v>0</v>
      </c>
      <c r="F20" s="100">
        <f>'สรุป 1.1.2'!L23</f>
        <v>0</v>
      </c>
      <c r="G20" s="100">
        <f>สรุป1.1.3!I23</f>
        <v>0</v>
      </c>
      <c r="H20" s="100">
        <f>สรุป1.1.3!J23</f>
        <v>0</v>
      </c>
      <c r="I20" s="100">
        <f>สรุป1.1.4!I23</f>
        <v>0</v>
      </c>
      <c r="J20" s="100">
        <f>สรุป1.1.4!J23</f>
        <v>0</v>
      </c>
      <c r="K20" s="100">
        <f>ผลสัมฤทธิ์1.1.5!Q20</f>
        <v>0</v>
      </c>
      <c r="L20" s="100">
        <f>ผลสัมฤทธิ์1.1.5!R20</f>
        <v>0</v>
      </c>
      <c r="M20" s="37">
        <f>สรุป1.1.6!G23</f>
        <v>0</v>
      </c>
      <c r="N20" s="36">
        <f>สรุป1.1.6!H23</f>
        <v>0</v>
      </c>
      <c r="O20" s="84">
        <f t="shared" si="0"/>
        <v>0</v>
      </c>
      <c r="P20" s="84" t="str">
        <f t="shared" si="1"/>
        <v>กำลังพัฒนา</v>
      </c>
    </row>
    <row r="21" spans="1:16" ht="18.75" x14ac:dyDescent="0.45">
      <c r="A21" s="84">
        <f>สรุป1.1.6!A24</f>
        <v>13</v>
      </c>
      <c r="B21" s="84" t="str">
        <f>รายชื่อนักเรียน!B18</f>
        <v>อนุภัทร  เกียงเตียด</v>
      </c>
      <c r="C21" s="100">
        <f>สรุป1.1.1!K24</f>
        <v>0</v>
      </c>
      <c r="D21" s="100">
        <f>สรุป1.1.1!L24</f>
        <v>0</v>
      </c>
      <c r="E21" s="100">
        <f>'สรุป 1.1.2'!K24</f>
        <v>0</v>
      </c>
      <c r="F21" s="100">
        <f>'สรุป 1.1.2'!L24</f>
        <v>0</v>
      </c>
      <c r="G21" s="100">
        <f>สรุป1.1.3!I24</f>
        <v>0</v>
      </c>
      <c r="H21" s="100">
        <f>สรุป1.1.3!J24</f>
        <v>0</v>
      </c>
      <c r="I21" s="100">
        <f>สรุป1.1.4!I24</f>
        <v>0</v>
      </c>
      <c r="J21" s="100">
        <f>สรุป1.1.4!J24</f>
        <v>0</v>
      </c>
      <c r="K21" s="100">
        <f>ผลสัมฤทธิ์1.1.5!Q21</f>
        <v>0</v>
      </c>
      <c r="L21" s="100">
        <f>ผลสัมฤทธิ์1.1.5!R21</f>
        <v>0</v>
      </c>
      <c r="M21" s="37">
        <f>สรุป1.1.6!G24</f>
        <v>0</v>
      </c>
      <c r="N21" s="36">
        <f>สรุป1.1.6!H24</f>
        <v>0</v>
      </c>
      <c r="O21" s="84">
        <f t="shared" si="0"/>
        <v>0</v>
      </c>
      <c r="P21" s="84" t="str">
        <f t="shared" si="1"/>
        <v>กำลังพัฒนา</v>
      </c>
    </row>
    <row r="22" spans="1:16" ht="18.75" x14ac:dyDescent="0.45">
      <c r="A22" s="84">
        <f>สรุป1.1.6!A25</f>
        <v>14</v>
      </c>
      <c r="B22" s="84" t="str">
        <f>รายชื่อนักเรียน!B19</f>
        <v>ทินภัทร  บุบผาทอง</v>
      </c>
      <c r="C22" s="100">
        <f>สรุป1.1.1!K25</f>
        <v>0</v>
      </c>
      <c r="D22" s="100">
        <f>สรุป1.1.1!L25</f>
        <v>0</v>
      </c>
      <c r="E22" s="100">
        <f>'สรุป 1.1.2'!K25</f>
        <v>0</v>
      </c>
      <c r="F22" s="100">
        <f>'สรุป 1.1.2'!L25</f>
        <v>0</v>
      </c>
      <c r="G22" s="100">
        <f>สรุป1.1.3!I25</f>
        <v>0</v>
      </c>
      <c r="H22" s="100">
        <f>สรุป1.1.3!J25</f>
        <v>0</v>
      </c>
      <c r="I22" s="100">
        <f>สรุป1.1.4!I25</f>
        <v>0</v>
      </c>
      <c r="J22" s="100">
        <f>สรุป1.1.4!J25</f>
        <v>0</v>
      </c>
      <c r="K22" s="100">
        <f>ผลสัมฤทธิ์1.1.5!Q22</f>
        <v>0</v>
      </c>
      <c r="L22" s="100">
        <f>ผลสัมฤทธิ์1.1.5!R22</f>
        <v>0</v>
      </c>
      <c r="M22" s="37">
        <f>สรุป1.1.6!G25</f>
        <v>0</v>
      </c>
      <c r="N22" s="36">
        <f>สรุป1.1.6!H25</f>
        <v>0</v>
      </c>
      <c r="O22" s="84">
        <f t="shared" si="0"/>
        <v>0</v>
      </c>
      <c r="P22" s="84" t="str">
        <f t="shared" si="1"/>
        <v>กำลังพัฒนา</v>
      </c>
    </row>
    <row r="23" spans="1:16" ht="18.75" x14ac:dyDescent="0.45">
      <c r="A23" s="84">
        <f>สรุป1.1.6!A26</f>
        <v>15</v>
      </c>
      <c r="B23" s="84" t="str">
        <f>รายชื่อนักเรียน!B20</f>
        <v>แพรวรุ่ง  คงเจาะ</v>
      </c>
      <c r="C23" s="100">
        <f>สรุป1.1.1!K26</f>
        <v>0</v>
      </c>
      <c r="D23" s="100">
        <f>สรุป1.1.1!L26</f>
        <v>0</v>
      </c>
      <c r="E23" s="100">
        <f>'สรุป 1.1.2'!K26</f>
        <v>0</v>
      </c>
      <c r="F23" s="100">
        <f>'สรุป 1.1.2'!L26</f>
        <v>0</v>
      </c>
      <c r="G23" s="100">
        <f>สรุป1.1.3!I26</f>
        <v>0</v>
      </c>
      <c r="H23" s="100">
        <f>สรุป1.1.3!J26</f>
        <v>0</v>
      </c>
      <c r="I23" s="100">
        <f>สรุป1.1.4!I26</f>
        <v>0</v>
      </c>
      <c r="J23" s="100">
        <f>สรุป1.1.4!J26</f>
        <v>0</v>
      </c>
      <c r="K23" s="100">
        <f>ผลสัมฤทธิ์1.1.5!Q23</f>
        <v>0</v>
      </c>
      <c r="L23" s="100">
        <f>ผลสัมฤทธิ์1.1.5!R23</f>
        <v>0</v>
      </c>
      <c r="M23" s="37">
        <f>สรุป1.1.6!G26</f>
        <v>0</v>
      </c>
      <c r="N23" s="36">
        <f>สรุป1.1.6!H26</f>
        <v>0</v>
      </c>
      <c r="O23" s="84">
        <f t="shared" si="0"/>
        <v>0</v>
      </c>
      <c r="P23" s="84" t="str">
        <f t="shared" si="1"/>
        <v>กำลังพัฒนา</v>
      </c>
    </row>
    <row r="24" spans="1:16" ht="18.75" x14ac:dyDescent="0.45">
      <c r="A24" s="84">
        <f>สรุป1.1.6!A27</f>
        <v>16</v>
      </c>
      <c r="B24" s="84" t="str">
        <f>รายชื่อนักเรียน!B21</f>
        <v>เอกพสิษฐ์  ประสาทศิลป์</v>
      </c>
      <c r="C24" s="100">
        <f>สรุป1.1.1!K27</f>
        <v>0</v>
      </c>
      <c r="D24" s="100">
        <f>สรุป1.1.1!L27</f>
        <v>0</v>
      </c>
      <c r="E24" s="100">
        <f>'สรุป 1.1.2'!K27</f>
        <v>0</v>
      </c>
      <c r="F24" s="100">
        <f>'สรุป 1.1.2'!L27</f>
        <v>0</v>
      </c>
      <c r="G24" s="100">
        <f>สรุป1.1.3!I27</f>
        <v>0</v>
      </c>
      <c r="H24" s="100">
        <f>สรุป1.1.3!J27</f>
        <v>0</v>
      </c>
      <c r="I24" s="100">
        <f>สรุป1.1.4!I27</f>
        <v>0</v>
      </c>
      <c r="J24" s="100">
        <f>สรุป1.1.4!J27</f>
        <v>0</v>
      </c>
      <c r="K24" s="100">
        <f>ผลสัมฤทธิ์1.1.5!Q24</f>
        <v>0</v>
      </c>
      <c r="L24" s="100">
        <f>ผลสัมฤทธิ์1.1.5!R24</f>
        <v>0</v>
      </c>
      <c r="M24" s="37">
        <f>สรุป1.1.6!G27</f>
        <v>0</v>
      </c>
      <c r="N24" s="36">
        <f>สรุป1.1.6!H27</f>
        <v>0</v>
      </c>
      <c r="O24" s="84">
        <f t="shared" si="0"/>
        <v>0</v>
      </c>
      <c r="P24" s="84" t="str">
        <f t="shared" si="1"/>
        <v>กำลังพัฒนา</v>
      </c>
    </row>
    <row r="25" spans="1:16" ht="18.75" x14ac:dyDescent="0.45">
      <c r="A25" s="84">
        <f>สรุป1.1.6!A28</f>
        <v>17</v>
      </c>
      <c r="B25" s="84" t="str">
        <f>รายชื่อนักเรียน!B22</f>
        <v>แพรพิมุข  ผึ่งผาย</v>
      </c>
      <c r="C25" s="100">
        <f>สรุป1.1.1!K28</f>
        <v>0</v>
      </c>
      <c r="D25" s="100">
        <f>สรุป1.1.1!L28</f>
        <v>0</v>
      </c>
      <c r="E25" s="100">
        <f>'สรุป 1.1.2'!K28</f>
        <v>0</v>
      </c>
      <c r="F25" s="100">
        <f>'สรุป 1.1.2'!L28</f>
        <v>0</v>
      </c>
      <c r="G25" s="100">
        <f>สรุป1.1.3!I28</f>
        <v>0</v>
      </c>
      <c r="H25" s="100">
        <f>สรุป1.1.3!J28</f>
        <v>0</v>
      </c>
      <c r="I25" s="100">
        <f>สรุป1.1.4!I28</f>
        <v>0</v>
      </c>
      <c r="J25" s="100">
        <f>สรุป1.1.4!J28</f>
        <v>0</v>
      </c>
      <c r="K25" s="100">
        <f>ผลสัมฤทธิ์1.1.5!Q25</f>
        <v>0</v>
      </c>
      <c r="L25" s="100">
        <f>ผลสัมฤทธิ์1.1.5!R25</f>
        <v>0</v>
      </c>
      <c r="M25" s="37">
        <f>สรุป1.1.6!G28</f>
        <v>0</v>
      </c>
      <c r="N25" s="36">
        <f>สรุป1.1.6!H28</f>
        <v>0</v>
      </c>
      <c r="O25" s="84">
        <f t="shared" si="0"/>
        <v>0</v>
      </c>
      <c r="P25" s="84" t="str">
        <f t="shared" si="1"/>
        <v>กำลังพัฒนา</v>
      </c>
    </row>
    <row r="26" spans="1:16" ht="18.75" x14ac:dyDescent="0.45">
      <c r="A26" s="84">
        <f>สรุป1.1.6!A29</f>
        <v>18</v>
      </c>
      <c r="B26" s="84" t="str">
        <f>รายชื่อนักเรียน!B23</f>
        <v>สรศักดิ์  ทะเลธาร</v>
      </c>
      <c r="C26" s="100">
        <f>สรุป1.1.1!K29</f>
        <v>0</v>
      </c>
      <c r="D26" s="100">
        <f>สรุป1.1.1!L29</f>
        <v>0</v>
      </c>
      <c r="E26" s="100">
        <f>'สรุป 1.1.2'!K29</f>
        <v>0</v>
      </c>
      <c r="F26" s="100">
        <f>'สรุป 1.1.2'!L29</f>
        <v>0</v>
      </c>
      <c r="G26" s="100">
        <f>สรุป1.1.3!I29</f>
        <v>0</v>
      </c>
      <c r="H26" s="100">
        <f>สรุป1.1.3!J29</f>
        <v>0</v>
      </c>
      <c r="I26" s="100">
        <f>สรุป1.1.4!I29</f>
        <v>0</v>
      </c>
      <c r="J26" s="100">
        <f>สรุป1.1.4!J29</f>
        <v>0</v>
      </c>
      <c r="K26" s="100">
        <f>ผลสัมฤทธิ์1.1.5!Q26</f>
        <v>0</v>
      </c>
      <c r="L26" s="100">
        <f>ผลสัมฤทธิ์1.1.5!R26</f>
        <v>0</v>
      </c>
      <c r="M26" s="37">
        <f>สรุป1.1.6!G29</f>
        <v>0</v>
      </c>
      <c r="N26" s="36">
        <f>สรุป1.1.6!H29</f>
        <v>0</v>
      </c>
      <c r="O26" s="84">
        <f t="shared" si="0"/>
        <v>0</v>
      </c>
      <c r="P26" s="84" t="str">
        <f t="shared" si="1"/>
        <v>กำลังพัฒนา</v>
      </c>
    </row>
    <row r="27" spans="1:16" ht="18.75" x14ac:dyDescent="0.45">
      <c r="A27" s="84">
        <f>สรุป1.1.6!A30</f>
        <v>19</v>
      </c>
      <c r="B27" s="84" t="str">
        <f>รายชื่อนักเรียน!B24</f>
        <v>อนัญตญา  สัตบงกฏ</v>
      </c>
      <c r="C27" s="100">
        <f>สรุป1.1.1!K30</f>
        <v>0</v>
      </c>
      <c r="D27" s="100">
        <f>สรุป1.1.1!L30</f>
        <v>0</v>
      </c>
      <c r="E27" s="100">
        <f>'สรุป 1.1.2'!K30</f>
        <v>0</v>
      </c>
      <c r="F27" s="100">
        <f>'สรุป 1.1.2'!L30</f>
        <v>0</v>
      </c>
      <c r="G27" s="100">
        <f>สรุป1.1.3!I30</f>
        <v>0</v>
      </c>
      <c r="H27" s="100">
        <f>สรุป1.1.3!J30</f>
        <v>0</v>
      </c>
      <c r="I27" s="100">
        <f>สรุป1.1.4!I30</f>
        <v>0</v>
      </c>
      <c r="J27" s="100">
        <f>สรุป1.1.4!J30</f>
        <v>0</v>
      </c>
      <c r="K27" s="100">
        <f>ผลสัมฤทธิ์1.1.5!Q27</f>
        <v>0</v>
      </c>
      <c r="L27" s="100">
        <f>ผลสัมฤทธิ์1.1.5!R27</f>
        <v>0</v>
      </c>
      <c r="M27" s="37">
        <f>สรุป1.1.6!G30</f>
        <v>0</v>
      </c>
      <c r="N27" s="36">
        <f>สรุป1.1.6!H30</f>
        <v>0</v>
      </c>
      <c r="O27" s="84">
        <f t="shared" si="0"/>
        <v>0</v>
      </c>
      <c r="P27" s="84" t="str">
        <f t="shared" si="1"/>
        <v>กำลังพัฒนา</v>
      </c>
    </row>
    <row r="28" spans="1:16" ht="18.75" x14ac:dyDescent="0.45">
      <c r="A28" s="84">
        <f>สรุป1.1.6!A31</f>
        <v>20</v>
      </c>
      <c r="B28" s="84" t="str">
        <f>รายชื่อนักเรียน!B25</f>
        <v>จักรกฤษณ์  ทะเลธาร</v>
      </c>
      <c r="C28" s="100">
        <f>สรุป1.1.1!K31</f>
        <v>0</v>
      </c>
      <c r="D28" s="100">
        <f>สรุป1.1.1!L31</f>
        <v>0</v>
      </c>
      <c r="E28" s="100">
        <f>'สรุป 1.1.2'!K31</f>
        <v>0</v>
      </c>
      <c r="F28" s="100">
        <f>'สรุป 1.1.2'!L31</f>
        <v>0</v>
      </c>
      <c r="G28" s="100">
        <f>สรุป1.1.3!I31</f>
        <v>0</v>
      </c>
      <c r="H28" s="100">
        <f>สรุป1.1.3!J31</f>
        <v>0</v>
      </c>
      <c r="I28" s="100">
        <f>สรุป1.1.4!I31</f>
        <v>0</v>
      </c>
      <c r="J28" s="100">
        <f>สรุป1.1.4!J31</f>
        <v>0</v>
      </c>
      <c r="K28" s="100">
        <f>ผลสัมฤทธิ์1.1.5!Q28</f>
        <v>0</v>
      </c>
      <c r="L28" s="100">
        <f>ผลสัมฤทธิ์1.1.5!R28</f>
        <v>0</v>
      </c>
      <c r="M28" s="37">
        <f>สรุป1.1.6!G31</f>
        <v>0</v>
      </c>
      <c r="N28" s="36">
        <f>สรุป1.1.6!H31</f>
        <v>0</v>
      </c>
      <c r="O28" s="84">
        <f t="shared" si="0"/>
        <v>0</v>
      </c>
      <c r="P28" s="84" t="str">
        <f t="shared" si="1"/>
        <v>กำลังพัฒนา</v>
      </c>
    </row>
    <row r="29" spans="1:16" ht="18.75" x14ac:dyDescent="0.45">
      <c r="A29" s="84">
        <f>สรุป1.1.6!A32</f>
        <v>21</v>
      </c>
      <c r="B29" s="84" t="str">
        <f>รายชื่อนักเรียน!B26</f>
        <v>ไชยยงค์  สุวรรศาสตร์</v>
      </c>
      <c r="C29" s="100">
        <f>สรุป1.1.1!K32</f>
        <v>0</v>
      </c>
      <c r="D29" s="100">
        <f>สรุป1.1.1!L32</f>
        <v>0</v>
      </c>
      <c r="E29" s="100">
        <f>'สรุป 1.1.2'!K32</f>
        <v>0</v>
      </c>
      <c r="F29" s="100">
        <f>'สรุป 1.1.2'!L32</f>
        <v>0</v>
      </c>
      <c r="G29" s="100">
        <f>สรุป1.1.3!I32</f>
        <v>0</v>
      </c>
      <c r="H29" s="100">
        <f>สรุป1.1.3!J32</f>
        <v>0</v>
      </c>
      <c r="I29" s="100">
        <f>สรุป1.1.4!I32</f>
        <v>0</v>
      </c>
      <c r="J29" s="100">
        <f>สรุป1.1.4!J32</f>
        <v>0</v>
      </c>
      <c r="K29" s="100">
        <f>ผลสัมฤทธิ์1.1.5!Q29</f>
        <v>0</v>
      </c>
      <c r="L29" s="100">
        <f>ผลสัมฤทธิ์1.1.5!R29</f>
        <v>0</v>
      </c>
      <c r="M29" s="37">
        <f>สรุป1.1.6!G32</f>
        <v>0</v>
      </c>
      <c r="N29" s="36">
        <f>สรุป1.1.6!H32</f>
        <v>0</v>
      </c>
      <c r="O29" s="84">
        <f t="shared" si="0"/>
        <v>0</v>
      </c>
      <c r="P29" s="84" t="str">
        <f t="shared" si="1"/>
        <v>กำลังพัฒนา</v>
      </c>
    </row>
    <row r="30" spans="1:16" ht="18.75" x14ac:dyDescent="0.45">
      <c r="A30" s="84">
        <f>สรุป1.1.6!A33</f>
        <v>22</v>
      </c>
      <c r="B30" s="84" t="str">
        <f>รายชื่อนักเรียน!B27</f>
        <v>ยศกร  สุชีพ</v>
      </c>
      <c r="C30" s="100">
        <f>สรุป1.1.1!K33</f>
        <v>0</v>
      </c>
      <c r="D30" s="100">
        <f>สรุป1.1.1!L33</f>
        <v>0</v>
      </c>
      <c r="E30" s="100">
        <f>'สรุป 1.1.2'!K33</f>
        <v>0</v>
      </c>
      <c r="F30" s="100">
        <f>'สรุป 1.1.2'!L33</f>
        <v>0</v>
      </c>
      <c r="G30" s="100">
        <f>สรุป1.1.3!I33</f>
        <v>0</v>
      </c>
      <c r="H30" s="100">
        <f>สรุป1.1.3!J33</f>
        <v>0</v>
      </c>
      <c r="I30" s="100">
        <f>สรุป1.1.4!I33</f>
        <v>0</v>
      </c>
      <c r="J30" s="100">
        <f>สรุป1.1.4!J33</f>
        <v>0</v>
      </c>
      <c r="K30" s="100">
        <f>ผลสัมฤทธิ์1.1.5!Q30</f>
        <v>0</v>
      </c>
      <c r="L30" s="100">
        <f>ผลสัมฤทธิ์1.1.5!R30</f>
        <v>0</v>
      </c>
      <c r="M30" s="37">
        <f>สรุป1.1.6!G33</f>
        <v>0</v>
      </c>
      <c r="N30" s="36">
        <f>สรุป1.1.6!H33</f>
        <v>0</v>
      </c>
      <c r="O30" s="84">
        <f t="shared" si="0"/>
        <v>0</v>
      </c>
      <c r="P30" s="84" t="str">
        <f t="shared" si="1"/>
        <v>กำลังพัฒนา</v>
      </c>
    </row>
    <row r="31" spans="1:16" ht="18.75" x14ac:dyDescent="0.45">
      <c r="A31" s="84">
        <f>สรุป1.1.6!A34</f>
        <v>23</v>
      </c>
      <c r="B31" s="84" t="str">
        <f>รายชื่อนักเรียน!B28</f>
        <v>ณัฐจิรา  นวลละออง</v>
      </c>
      <c r="C31" s="100">
        <f>สรุป1.1.1!K34</f>
        <v>0</v>
      </c>
      <c r="D31" s="100">
        <f>สรุป1.1.1!L34</f>
        <v>0</v>
      </c>
      <c r="E31" s="100">
        <f>'สรุป 1.1.2'!K34</f>
        <v>0</v>
      </c>
      <c r="F31" s="100">
        <f>'สรุป 1.1.2'!L34</f>
        <v>0</v>
      </c>
      <c r="G31" s="100">
        <f>สรุป1.1.3!I34</f>
        <v>0</v>
      </c>
      <c r="H31" s="100">
        <f>สรุป1.1.3!J34</f>
        <v>0</v>
      </c>
      <c r="I31" s="100">
        <f>สรุป1.1.4!I34</f>
        <v>0</v>
      </c>
      <c r="J31" s="100">
        <f>สรุป1.1.4!J34</f>
        <v>0</v>
      </c>
      <c r="K31" s="100">
        <f>ผลสัมฤทธิ์1.1.5!Q31</f>
        <v>0</v>
      </c>
      <c r="L31" s="100">
        <f>ผลสัมฤทธิ์1.1.5!R31</f>
        <v>0</v>
      </c>
      <c r="M31" s="37">
        <f>สรุป1.1.6!G34</f>
        <v>0</v>
      </c>
      <c r="N31" s="36">
        <f>สรุป1.1.6!H34</f>
        <v>0</v>
      </c>
      <c r="O31" s="84">
        <f t="shared" si="0"/>
        <v>0</v>
      </c>
      <c r="P31" s="84" t="str">
        <f t="shared" si="1"/>
        <v>กำลังพัฒนา</v>
      </c>
    </row>
    <row r="32" spans="1:16" ht="18.75" x14ac:dyDescent="0.45">
      <c r="A32" s="84">
        <f>สรุป1.1.6!A35</f>
        <v>24</v>
      </c>
      <c r="B32" s="84" t="str">
        <f>รายชื่อนักเรียน!B29</f>
        <v>ธีรเดช  อสิอุโฆ</v>
      </c>
      <c r="C32" s="100">
        <f>สรุป1.1.1!K35</f>
        <v>0</v>
      </c>
      <c r="D32" s="100">
        <f>สรุป1.1.1!L35</f>
        <v>0</v>
      </c>
      <c r="E32" s="100">
        <f>'สรุป 1.1.2'!K35</f>
        <v>0</v>
      </c>
      <c r="F32" s="100">
        <f>'สรุป 1.1.2'!L35</f>
        <v>0</v>
      </c>
      <c r="G32" s="100">
        <f>สรุป1.1.3!I35</f>
        <v>0</v>
      </c>
      <c r="H32" s="100">
        <f>สรุป1.1.3!J35</f>
        <v>0</v>
      </c>
      <c r="I32" s="100">
        <f>สรุป1.1.4!I35</f>
        <v>0</v>
      </c>
      <c r="J32" s="100">
        <f>สรุป1.1.4!J35</f>
        <v>0</v>
      </c>
      <c r="K32" s="100">
        <f>ผลสัมฤทธิ์1.1.5!Q32</f>
        <v>0</v>
      </c>
      <c r="L32" s="100">
        <f>ผลสัมฤทธิ์1.1.5!R32</f>
        <v>0</v>
      </c>
      <c r="M32" s="37">
        <f>สรุป1.1.6!G35</f>
        <v>0</v>
      </c>
      <c r="N32" s="36">
        <f>สรุป1.1.6!H35</f>
        <v>0</v>
      </c>
      <c r="O32" s="84">
        <f t="shared" si="0"/>
        <v>0</v>
      </c>
      <c r="P32" s="84" t="str">
        <f t="shared" si="1"/>
        <v>กำลังพัฒนา</v>
      </c>
    </row>
    <row r="33" spans="1:16" ht="18.75" x14ac:dyDescent="0.45">
      <c r="A33" s="84">
        <f>สรุป1.1.6!A36</f>
        <v>25</v>
      </c>
      <c r="B33" s="84" t="str">
        <f>รายชื่อนักเรียน!B30</f>
        <v>เสฎฐวุฒิ  รสมิตร</v>
      </c>
      <c r="C33" s="100">
        <f>สรุป1.1.1!K36</f>
        <v>0</v>
      </c>
      <c r="D33" s="100">
        <f>สรุป1.1.1!L36</f>
        <v>0</v>
      </c>
      <c r="E33" s="100">
        <f>'สรุป 1.1.2'!K36</f>
        <v>0</v>
      </c>
      <c r="F33" s="100">
        <f>'สรุป 1.1.2'!L36</f>
        <v>0</v>
      </c>
      <c r="G33" s="100">
        <f>สรุป1.1.3!I36</f>
        <v>0</v>
      </c>
      <c r="H33" s="100">
        <f>สรุป1.1.3!J36</f>
        <v>0</v>
      </c>
      <c r="I33" s="100">
        <f>สรุป1.1.4!I36</f>
        <v>0</v>
      </c>
      <c r="J33" s="100">
        <f>สรุป1.1.4!J36</f>
        <v>0</v>
      </c>
      <c r="K33" s="100">
        <f>ผลสัมฤทธิ์1.1.5!Q33</f>
        <v>0</v>
      </c>
      <c r="L33" s="100">
        <f>ผลสัมฤทธิ์1.1.5!R33</f>
        <v>0</v>
      </c>
      <c r="M33" s="37">
        <f>สรุป1.1.6!G36</f>
        <v>0</v>
      </c>
      <c r="N33" s="36">
        <f>สรุป1.1.6!H36</f>
        <v>0</v>
      </c>
      <c r="O33" s="84">
        <f t="shared" si="0"/>
        <v>0</v>
      </c>
      <c r="P33" s="84" t="str">
        <f t="shared" si="1"/>
        <v>กำลังพัฒนา</v>
      </c>
    </row>
    <row r="34" spans="1:16" ht="18.75" x14ac:dyDescent="0.45">
      <c r="A34" s="84">
        <f>สรุป1.1.6!A37</f>
        <v>26</v>
      </c>
      <c r="B34" s="84" t="str">
        <f>รายชื่อนักเรียน!B31</f>
        <v>จรรยวรรธน์  จันทร์นวล</v>
      </c>
      <c r="C34" s="100">
        <f>สรุป1.1.1!K37</f>
        <v>0</v>
      </c>
      <c r="D34" s="100">
        <f>สรุป1.1.1!L37</f>
        <v>0</v>
      </c>
      <c r="E34" s="100">
        <f>'สรุป 1.1.2'!K37</f>
        <v>0</v>
      </c>
      <c r="F34" s="100">
        <f>'สรุป 1.1.2'!L37</f>
        <v>0</v>
      </c>
      <c r="G34" s="100">
        <f>สรุป1.1.3!I37</f>
        <v>0</v>
      </c>
      <c r="H34" s="100">
        <f>สรุป1.1.3!J37</f>
        <v>0</v>
      </c>
      <c r="I34" s="100">
        <f>สรุป1.1.4!I37</f>
        <v>0</v>
      </c>
      <c r="J34" s="100">
        <f>สรุป1.1.4!J37</f>
        <v>0</v>
      </c>
      <c r="K34" s="100">
        <f>ผลสัมฤทธิ์1.1.5!Q34</f>
        <v>0</v>
      </c>
      <c r="L34" s="100">
        <f>ผลสัมฤทธิ์1.1.5!R34</f>
        <v>0</v>
      </c>
      <c r="M34" s="37">
        <f>สรุป1.1.6!G37</f>
        <v>0</v>
      </c>
      <c r="N34" s="36">
        <f>สรุป1.1.6!H37</f>
        <v>0</v>
      </c>
      <c r="O34" s="84">
        <f t="shared" si="0"/>
        <v>0</v>
      </c>
      <c r="P34" s="84" t="str">
        <f t="shared" si="1"/>
        <v>กำลังพัฒนา</v>
      </c>
    </row>
    <row r="35" spans="1:16" ht="18.75" x14ac:dyDescent="0.45">
      <c r="A35" s="84">
        <f>สรุป1.1.6!A38</f>
        <v>27</v>
      </c>
      <c r="B35" s="84" t="str">
        <f>รายชื่อนักเรียน!B32</f>
        <v>หยาดพิรุณ ม้วนสุธา</v>
      </c>
      <c r="C35" s="100">
        <f>สรุป1.1.1!K38</f>
        <v>0</v>
      </c>
      <c r="D35" s="100">
        <f>สรุป1.1.1!L38</f>
        <v>0</v>
      </c>
      <c r="E35" s="100">
        <f>'สรุป 1.1.2'!K38</f>
        <v>0</v>
      </c>
      <c r="F35" s="100">
        <f>'สรุป 1.1.2'!L38</f>
        <v>0</v>
      </c>
      <c r="G35" s="100">
        <f>สรุป1.1.3!I38</f>
        <v>0</v>
      </c>
      <c r="H35" s="100">
        <f>สรุป1.1.3!J38</f>
        <v>0</v>
      </c>
      <c r="I35" s="100">
        <f>สรุป1.1.4!I38</f>
        <v>0</v>
      </c>
      <c r="J35" s="100">
        <f>สรุป1.1.4!J38</f>
        <v>0</v>
      </c>
      <c r="K35" s="100">
        <f>ผลสัมฤทธิ์1.1.5!Q35</f>
        <v>0</v>
      </c>
      <c r="L35" s="100">
        <f>ผลสัมฤทธิ์1.1.5!R35</f>
        <v>0</v>
      </c>
      <c r="M35" s="37">
        <f>สรุป1.1.6!G38</f>
        <v>0</v>
      </c>
      <c r="N35" s="36">
        <f>สรุป1.1.6!H38</f>
        <v>0</v>
      </c>
      <c r="O35" s="84">
        <f t="shared" si="0"/>
        <v>0</v>
      </c>
      <c r="P35" s="84" t="str">
        <f t="shared" si="1"/>
        <v>กำลังพัฒนา</v>
      </c>
    </row>
    <row r="36" spans="1:16" ht="18.75" x14ac:dyDescent="0.45">
      <c r="A36" s="84">
        <f>สรุป1.1.6!A39</f>
        <v>28</v>
      </c>
      <c r="B36" s="84">
        <f>รายชื่อนักเรียน!B33</f>
        <v>0</v>
      </c>
      <c r="C36" s="100">
        <f>สรุป1.1.1!K39</f>
        <v>0</v>
      </c>
      <c r="D36" s="100">
        <f>สรุป1.1.1!L39</f>
        <v>0</v>
      </c>
      <c r="E36" s="100">
        <f>'สรุป 1.1.2'!K39</f>
        <v>0</v>
      </c>
      <c r="F36" s="100">
        <f>'สรุป 1.1.2'!L39</f>
        <v>0</v>
      </c>
      <c r="G36" s="100">
        <f>สรุป1.1.3!I39</f>
        <v>0</v>
      </c>
      <c r="H36" s="100">
        <f>สรุป1.1.3!J39</f>
        <v>0</v>
      </c>
      <c r="I36" s="100">
        <f>สรุป1.1.4!I39</f>
        <v>0</v>
      </c>
      <c r="J36" s="100">
        <f>สรุป1.1.4!J39</f>
        <v>0</v>
      </c>
      <c r="K36" s="100">
        <f>ผลสัมฤทธิ์1.1.5!Q36</f>
        <v>0</v>
      </c>
      <c r="L36" s="100">
        <f>ผลสัมฤทธิ์1.1.5!R36</f>
        <v>0</v>
      </c>
      <c r="M36" s="37">
        <f>สรุป1.1.6!G39</f>
        <v>0</v>
      </c>
      <c r="N36" s="36">
        <f>สรุป1.1.6!H39</f>
        <v>0</v>
      </c>
      <c r="O36" s="84">
        <f t="shared" si="0"/>
        <v>0</v>
      </c>
      <c r="P36" s="84" t="str">
        <f t="shared" si="1"/>
        <v>กำลังพัฒนา</v>
      </c>
    </row>
    <row r="37" spans="1:16" ht="18.75" x14ac:dyDescent="0.45">
      <c r="A37" s="84">
        <f>สรุป1.1.6!A40</f>
        <v>29</v>
      </c>
      <c r="B37" s="84">
        <f>รายชื่อนักเรียน!B34</f>
        <v>0</v>
      </c>
      <c r="C37" s="100">
        <f>สรุป1.1.1!K40</f>
        <v>0</v>
      </c>
      <c r="D37" s="100">
        <f>สรุป1.1.1!L40</f>
        <v>0</v>
      </c>
      <c r="E37" s="100">
        <f>'สรุป 1.1.2'!K40</f>
        <v>0</v>
      </c>
      <c r="F37" s="100">
        <f>'สรุป 1.1.2'!L40</f>
        <v>0</v>
      </c>
      <c r="G37" s="100">
        <f>สรุป1.1.3!I40</f>
        <v>0</v>
      </c>
      <c r="H37" s="100">
        <f>สรุป1.1.3!J40</f>
        <v>0</v>
      </c>
      <c r="I37" s="100">
        <f>สรุป1.1.4!I40</f>
        <v>0</v>
      </c>
      <c r="J37" s="100">
        <f>สรุป1.1.4!J40</f>
        <v>0</v>
      </c>
      <c r="K37" s="100">
        <f>ผลสัมฤทธิ์1.1.5!Q37</f>
        <v>0</v>
      </c>
      <c r="L37" s="100">
        <f>ผลสัมฤทธิ์1.1.5!R37</f>
        <v>0</v>
      </c>
      <c r="M37" s="37">
        <f>สรุป1.1.6!G40</f>
        <v>0</v>
      </c>
      <c r="N37" s="36">
        <f>สรุป1.1.6!H40</f>
        <v>0</v>
      </c>
      <c r="O37" s="84">
        <f t="shared" si="0"/>
        <v>0</v>
      </c>
      <c r="P37" s="84" t="str">
        <f t="shared" si="1"/>
        <v>กำลังพัฒนา</v>
      </c>
    </row>
    <row r="38" spans="1:16" ht="18.75" x14ac:dyDescent="0.45">
      <c r="A38" s="84">
        <f>สรุป1.1.6!A41</f>
        <v>30</v>
      </c>
      <c r="B38" s="84">
        <f>รายชื่อนักเรียน!B35</f>
        <v>0</v>
      </c>
      <c r="C38" s="100">
        <f>สรุป1.1.1!K41</f>
        <v>0</v>
      </c>
      <c r="D38" s="100">
        <f>สรุป1.1.1!L41</f>
        <v>0</v>
      </c>
      <c r="E38" s="100">
        <f>'สรุป 1.1.2'!K41</f>
        <v>0</v>
      </c>
      <c r="F38" s="100">
        <f>'สรุป 1.1.2'!L41</f>
        <v>0</v>
      </c>
      <c r="G38" s="100">
        <f>สรุป1.1.3!I41</f>
        <v>0</v>
      </c>
      <c r="H38" s="100">
        <f>สรุป1.1.3!J41</f>
        <v>0</v>
      </c>
      <c r="I38" s="100">
        <f>สรุป1.1.4!I41</f>
        <v>0</v>
      </c>
      <c r="J38" s="100">
        <f>สรุป1.1.4!J41</f>
        <v>0</v>
      </c>
      <c r="K38" s="100">
        <f>ผลสัมฤทธิ์1.1.5!Q38</f>
        <v>0</v>
      </c>
      <c r="L38" s="100">
        <f>ผลสัมฤทธิ์1.1.5!R38</f>
        <v>0</v>
      </c>
      <c r="M38" s="37">
        <f>สรุป1.1.6!G41</f>
        <v>0</v>
      </c>
      <c r="N38" s="36">
        <f>สรุป1.1.6!H41</f>
        <v>0</v>
      </c>
      <c r="O38" s="84">
        <f t="shared" si="0"/>
        <v>0</v>
      </c>
      <c r="P38" s="84" t="str">
        <f t="shared" si="1"/>
        <v>กำลังพัฒนา</v>
      </c>
    </row>
    <row r="39" spans="1:16" ht="18.75" x14ac:dyDescent="0.45">
      <c r="A39" s="84">
        <f>สรุป1.1.6!A42</f>
        <v>31</v>
      </c>
      <c r="B39" s="84">
        <f>รายชื่อนักเรียน!B36</f>
        <v>0</v>
      </c>
      <c r="C39" s="100">
        <f>สรุป1.1.1!K42</f>
        <v>0</v>
      </c>
      <c r="D39" s="100">
        <f>สรุป1.1.1!L42</f>
        <v>0</v>
      </c>
      <c r="E39" s="100">
        <f>'สรุป 1.1.2'!K42</f>
        <v>0</v>
      </c>
      <c r="F39" s="100">
        <f>'สรุป 1.1.2'!L42</f>
        <v>0</v>
      </c>
      <c r="G39" s="100">
        <f>สรุป1.1.3!I42</f>
        <v>0</v>
      </c>
      <c r="H39" s="100">
        <f>สรุป1.1.3!J42</f>
        <v>0</v>
      </c>
      <c r="I39" s="100">
        <f>สรุป1.1.4!I42</f>
        <v>0</v>
      </c>
      <c r="J39" s="100">
        <f>สรุป1.1.4!J42</f>
        <v>0</v>
      </c>
      <c r="K39" s="100">
        <f>ผลสัมฤทธิ์1.1.5!Q39</f>
        <v>0</v>
      </c>
      <c r="L39" s="100">
        <f>ผลสัมฤทธิ์1.1.5!R39</f>
        <v>0</v>
      </c>
      <c r="M39" s="37">
        <f>สรุป1.1.6!G42</f>
        <v>0</v>
      </c>
      <c r="N39" s="36">
        <f>สรุป1.1.6!H42</f>
        <v>0</v>
      </c>
      <c r="O39" s="84">
        <f t="shared" si="0"/>
        <v>0</v>
      </c>
      <c r="P39" s="84" t="str">
        <f t="shared" si="1"/>
        <v>กำลังพัฒนา</v>
      </c>
    </row>
    <row r="40" spans="1:16" ht="18.75" x14ac:dyDescent="0.45">
      <c r="A40" s="84">
        <f>สรุป1.1.6!A43</f>
        <v>32</v>
      </c>
      <c r="B40" s="84">
        <f>รายชื่อนักเรียน!B37</f>
        <v>0</v>
      </c>
      <c r="C40" s="100">
        <f>สรุป1.1.1!K43</f>
        <v>0</v>
      </c>
      <c r="D40" s="100">
        <f>สรุป1.1.1!L43</f>
        <v>0</v>
      </c>
      <c r="E40" s="100">
        <f>'สรุป 1.1.2'!K43</f>
        <v>0</v>
      </c>
      <c r="F40" s="100">
        <f>'สรุป 1.1.2'!L43</f>
        <v>0</v>
      </c>
      <c r="G40" s="100">
        <f>สรุป1.1.3!I43</f>
        <v>0</v>
      </c>
      <c r="H40" s="100">
        <f>สรุป1.1.3!J43</f>
        <v>0</v>
      </c>
      <c r="I40" s="100">
        <f>สรุป1.1.4!I43</f>
        <v>0</v>
      </c>
      <c r="J40" s="100">
        <f>สรุป1.1.4!J43</f>
        <v>0</v>
      </c>
      <c r="K40" s="100">
        <f>ผลสัมฤทธิ์1.1.5!Q40</f>
        <v>0</v>
      </c>
      <c r="L40" s="100">
        <f>ผลสัมฤทธิ์1.1.5!R40</f>
        <v>0</v>
      </c>
      <c r="M40" s="37">
        <f>สรุป1.1.6!G43</f>
        <v>0</v>
      </c>
      <c r="N40" s="36">
        <f>สรุป1.1.6!H43</f>
        <v>0</v>
      </c>
      <c r="O40" s="84">
        <f t="shared" si="0"/>
        <v>0</v>
      </c>
      <c r="P40" s="84" t="str">
        <f t="shared" si="1"/>
        <v>กำลังพัฒนา</v>
      </c>
    </row>
    <row r="41" spans="1:16" ht="18.75" x14ac:dyDescent="0.45">
      <c r="A41" s="84">
        <f>สรุป1.1.6!A44</f>
        <v>33</v>
      </c>
      <c r="B41" s="84">
        <f>รายชื่อนักเรียน!B38</f>
        <v>0</v>
      </c>
      <c r="C41" s="100">
        <f>สรุป1.1.1!K44</f>
        <v>0</v>
      </c>
      <c r="D41" s="100">
        <f>สรุป1.1.1!L44</f>
        <v>0</v>
      </c>
      <c r="E41" s="100">
        <f>'สรุป 1.1.2'!K44</f>
        <v>0</v>
      </c>
      <c r="F41" s="100">
        <f>'สรุป 1.1.2'!L44</f>
        <v>0</v>
      </c>
      <c r="G41" s="100">
        <f>สรุป1.1.3!I44</f>
        <v>0</v>
      </c>
      <c r="H41" s="100">
        <f>สรุป1.1.3!J44</f>
        <v>0</v>
      </c>
      <c r="I41" s="100">
        <f>สรุป1.1.4!I44</f>
        <v>0</v>
      </c>
      <c r="J41" s="100">
        <f>สรุป1.1.4!J44</f>
        <v>0</v>
      </c>
      <c r="K41" s="100">
        <f>ผลสัมฤทธิ์1.1.5!Q41</f>
        <v>0</v>
      </c>
      <c r="L41" s="100">
        <f>ผลสัมฤทธิ์1.1.5!R41</f>
        <v>0</v>
      </c>
      <c r="M41" s="37">
        <f>สรุป1.1.6!G44</f>
        <v>0</v>
      </c>
      <c r="N41" s="36">
        <f>สรุป1.1.6!H44</f>
        <v>0</v>
      </c>
      <c r="O41" s="84">
        <f t="shared" si="0"/>
        <v>0</v>
      </c>
      <c r="P41" s="84" t="str">
        <f t="shared" si="1"/>
        <v>กำลังพัฒนา</v>
      </c>
    </row>
    <row r="42" spans="1:16" ht="18.75" x14ac:dyDescent="0.45">
      <c r="A42" s="84">
        <f>สรุป1.1.6!A45</f>
        <v>34</v>
      </c>
      <c r="B42" s="84">
        <f>รายชื่อนักเรียน!B39</f>
        <v>0</v>
      </c>
      <c r="C42" s="100">
        <f>สรุป1.1.1!K45</f>
        <v>0</v>
      </c>
      <c r="D42" s="100">
        <f>สรุป1.1.1!L45</f>
        <v>0</v>
      </c>
      <c r="E42" s="100">
        <f>'สรุป 1.1.2'!K45</f>
        <v>0</v>
      </c>
      <c r="F42" s="100">
        <f>'สรุป 1.1.2'!L45</f>
        <v>0</v>
      </c>
      <c r="G42" s="100">
        <f>สรุป1.1.3!I45</f>
        <v>0</v>
      </c>
      <c r="H42" s="100">
        <f>สรุป1.1.3!J45</f>
        <v>0</v>
      </c>
      <c r="I42" s="100">
        <f>สรุป1.1.4!I45</f>
        <v>0</v>
      </c>
      <c r="J42" s="100">
        <f>สรุป1.1.4!J45</f>
        <v>0</v>
      </c>
      <c r="K42" s="100">
        <f>ผลสัมฤทธิ์1.1.5!Q42</f>
        <v>0</v>
      </c>
      <c r="L42" s="100">
        <f>ผลสัมฤทธิ์1.1.5!R42</f>
        <v>0</v>
      </c>
      <c r="M42" s="37">
        <f>สรุป1.1.6!G45</f>
        <v>0</v>
      </c>
      <c r="N42" s="36">
        <f>สรุป1.1.6!H45</f>
        <v>0</v>
      </c>
      <c r="O42" s="84">
        <f t="shared" si="0"/>
        <v>0</v>
      </c>
      <c r="P42" s="84" t="str">
        <f t="shared" si="1"/>
        <v>กำลังพัฒนา</v>
      </c>
    </row>
    <row r="43" spans="1:16" ht="18.75" x14ac:dyDescent="0.45">
      <c r="A43" s="84">
        <f>สรุป1.1.6!A46</f>
        <v>35</v>
      </c>
      <c r="B43" s="84">
        <f>รายชื่อนักเรียน!B40</f>
        <v>0</v>
      </c>
      <c r="C43" s="100">
        <f>สรุป1.1.1!K46</f>
        <v>0</v>
      </c>
      <c r="D43" s="100">
        <f>สรุป1.1.1!L46</f>
        <v>0</v>
      </c>
      <c r="E43" s="100">
        <f>'สรุป 1.1.2'!K46</f>
        <v>0</v>
      </c>
      <c r="F43" s="100">
        <f>'สรุป 1.1.2'!L46</f>
        <v>0</v>
      </c>
      <c r="G43" s="100">
        <f>สรุป1.1.3!I46</f>
        <v>0</v>
      </c>
      <c r="H43" s="100">
        <f>สรุป1.1.3!J46</f>
        <v>0</v>
      </c>
      <c r="I43" s="100">
        <f>สรุป1.1.4!I46</f>
        <v>0</v>
      </c>
      <c r="J43" s="100">
        <f>สรุป1.1.4!J46</f>
        <v>0</v>
      </c>
      <c r="K43" s="100">
        <f>ผลสัมฤทธิ์1.1.5!Q43</f>
        <v>0</v>
      </c>
      <c r="L43" s="100">
        <f>ผลสัมฤทธิ์1.1.5!R43</f>
        <v>0</v>
      </c>
      <c r="M43" s="37">
        <f>สรุป1.1.6!G46</f>
        <v>0</v>
      </c>
      <c r="N43" s="36">
        <f>สรุป1.1.6!H46</f>
        <v>0</v>
      </c>
      <c r="O43" s="84">
        <f t="shared" si="0"/>
        <v>0</v>
      </c>
      <c r="P43" s="84" t="str">
        <f t="shared" si="1"/>
        <v>กำลังพัฒนา</v>
      </c>
    </row>
    <row r="44" spans="1:16" s="2" customFormat="1" ht="18.75" x14ac:dyDescent="0.45">
      <c r="A44" s="84">
        <v>36</v>
      </c>
      <c r="B44" s="84">
        <f>รายชื่อนักเรียน!B41</f>
        <v>0</v>
      </c>
      <c r="C44" s="100">
        <f>สรุป1.1.1!K47</f>
        <v>0</v>
      </c>
      <c r="D44" s="100">
        <f>สรุป1.1.1!L47</f>
        <v>0</v>
      </c>
      <c r="E44" s="100">
        <f>'สรุป 1.1.2'!K47</f>
        <v>0</v>
      </c>
      <c r="F44" s="100">
        <f>'สรุป 1.1.2'!L47</f>
        <v>0</v>
      </c>
      <c r="G44" s="100">
        <f>สรุป1.1.3!I47</f>
        <v>0</v>
      </c>
      <c r="H44" s="100">
        <f>สรุป1.1.3!J47</f>
        <v>0</v>
      </c>
      <c r="I44" s="100">
        <f>สรุป1.1.4!I47</f>
        <v>0</v>
      </c>
      <c r="J44" s="100">
        <f>สรุป1.1.4!J47</f>
        <v>0</v>
      </c>
      <c r="K44" s="100">
        <f>ผลสัมฤทธิ์1.1.5!Q44</f>
        <v>0</v>
      </c>
      <c r="L44" s="100">
        <f>ผลสัมฤทธิ์1.1.5!R44</f>
        <v>0</v>
      </c>
      <c r="M44" s="37">
        <f>สรุป1.1.6!G47</f>
        <v>0</v>
      </c>
      <c r="N44" s="36">
        <f>สรุป1.1.6!H47</f>
        <v>0</v>
      </c>
      <c r="O44" s="84">
        <f t="shared" ref="O44:O47" si="2">AVERAGE(D44,F44,H44,J44,L44,N44)</f>
        <v>0</v>
      </c>
      <c r="P44" s="84" t="str">
        <f t="shared" ref="P44:P47" si="3">IF(O44&gt;=90,"ยอดเยี่ยม",IF(O44&gt;=80,"ดีเลิศ",IF(O44&gt;=70,"ดี",IF(O44&gt;=50,"ปานกลาง",IF(O44&lt;50,"กำลังพัฒนา")))))</f>
        <v>กำลังพัฒนา</v>
      </c>
    </row>
    <row r="45" spans="1:16" s="2" customFormat="1" ht="18.75" x14ac:dyDescent="0.45">
      <c r="A45" s="84">
        <v>37</v>
      </c>
      <c r="B45" s="84">
        <f>รายชื่อนักเรียน!B42</f>
        <v>0</v>
      </c>
      <c r="C45" s="100">
        <f>สรุป1.1.1!K48</f>
        <v>0</v>
      </c>
      <c r="D45" s="100">
        <f>สรุป1.1.1!L48</f>
        <v>0</v>
      </c>
      <c r="E45" s="100">
        <f>'สรุป 1.1.2'!K48</f>
        <v>0</v>
      </c>
      <c r="F45" s="100">
        <f>'สรุป 1.1.2'!L48</f>
        <v>0</v>
      </c>
      <c r="G45" s="100">
        <f>สรุป1.1.3!I48</f>
        <v>0</v>
      </c>
      <c r="H45" s="100">
        <f>สรุป1.1.3!J48</f>
        <v>0</v>
      </c>
      <c r="I45" s="100">
        <f>สรุป1.1.4!I48</f>
        <v>0</v>
      </c>
      <c r="J45" s="100">
        <f>สรุป1.1.4!J48</f>
        <v>0</v>
      </c>
      <c r="K45" s="100">
        <f>ผลสัมฤทธิ์1.1.5!Q45</f>
        <v>0</v>
      </c>
      <c r="L45" s="100">
        <f>ผลสัมฤทธิ์1.1.5!R45</f>
        <v>0</v>
      </c>
      <c r="M45" s="37">
        <f>สรุป1.1.6!G48</f>
        <v>0</v>
      </c>
      <c r="N45" s="36">
        <f>สรุป1.1.6!H48</f>
        <v>0</v>
      </c>
      <c r="O45" s="84">
        <f t="shared" si="2"/>
        <v>0</v>
      </c>
      <c r="P45" s="84" t="str">
        <f t="shared" si="3"/>
        <v>กำลังพัฒนา</v>
      </c>
    </row>
    <row r="46" spans="1:16" s="2" customFormat="1" ht="18.75" x14ac:dyDescent="0.45">
      <c r="A46" s="84">
        <v>38</v>
      </c>
      <c r="B46" s="84">
        <f>รายชื่อนักเรียน!B43</f>
        <v>0</v>
      </c>
      <c r="C46" s="100">
        <f>สรุป1.1.1!K49</f>
        <v>0</v>
      </c>
      <c r="D46" s="100">
        <f>สรุป1.1.1!L49</f>
        <v>0</v>
      </c>
      <c r="E46" s="100">
        <f>'สรุป 1.1.2'!K49</f>
        <v>0</v>
      </c>
      <c r="F46" s="100">
        <f>'สรุป 1.1.2'!L49</f>
        <v>0</v>
      </c>
      <c r="G46" s="100">
        <f>สรุป1.1.3!I49</f>
        <v>0</v>
      </c>
      <c r="H46" s="100">
        <f>สรุป1.1.3!J49</f>
        <v>0</v>
      </c>
      <c r="I46" s="100">
        <f>สรุป1.1.4!I49</f>
        <v>0</v>
      </c>
      <c r="J46" s="100">
        <f>สรุป1.1.4!J49</f>
        <v>0</v>
      </c>
      <c r="K46" s="100">
        <f>ผลสัมฤทธิ์1.1.5!Q46</f>
        <v>0</v>
      </c>
      <c r="L46" s="100">
        <f>ผลสัมฤทธิ์1.1.5!R46</f>
        <v>0</v>
      </c>
      <c r="M46" s="37">
        <f>สรุป1.1.6!G49</f>
        <v>0</v>
      </c>
      <c r="N46" s="36">
        <f>สรุป1.1.6!H49</f>
        <v>0</v>
      </c>
      <c r="O46" s="84">
        <f t="shared" si="2"/>
        <v>0</v>
      </c>
      <c r="P46" s="84" t="str">
        <f t="shared" si="3"/>
        <v>กำลังพัฒนา</v>
      </c>
    </row>
    <row r="47" spans="1:16" s="2" customFormat="1" ht="18.75" x14ac:dyDescent="0.45">
      <c r="A47" s="84">
        <v>39</v>
      </c>
      <c r="B47" s="84">
        <f>รายชื่อนักเรียน!B44</f>
        <v>0</v>
      </c>
      <c r="C47" s="100">
        <f>สรุป1.1.1!K50</f>
        <v>0</v>
      </c>
      <c r="D47" s="100">
        <f>สรุป1.1.1!L50</f>
        <v>0</v>
      </c>
      <c r="E47" s="100">
        <f>'สรุป 1.1.2'!K50</f>
        <v>0</v>
      </c>
      <c r="F47" s="100">
        <f>'สรุป 1.1.2'!L50</f>
        <v>0</v>
      </c>
      <c r="G47" s="100">
        <f>สรุป1.1.3!I50</f>
        <v>0</v>
      </c>
      <c r="H47" s="100">
        <f>สรุป1.1.3!J50</f>
        <v>0</v>
      </c>
      <c r="I47" s="100">
        <f>สรุป1.1.4!I50</f>
        <v>0</v>
      </c>
      <c r="J47" s="100">
        <f>สรุป1.1.4!J50</f>
        <v>0</v>
      </c>
      <c r="K47" s="100">
        <f>ผลสัมฤทธิ์1.1.5!Q47</f>
        <v>0</v>
      </c>
      <c r="L47" s="100">
        <f>ผลสัมฤทธิ์1.1.5!R47</f>
        <v>0</v>
      </c>
      <c r="M47" s="37">
        <f>สรุป1.1.6!G50</f>
        <v>0</v>
      </c>
      <c r="N47" s="36">
        <f>สรุป1.1.6!H50</f>
        <v>0</v>
      </c>
      <c r="O47" s="84">
        <f t="shared" si="2"/>
        <v>0</v>
      </c>
      <c r="P47" s="84" t="str">
        <f t="shared" si="3"/>
        <v>กำลังพัฒนา</v>
      </c>
    </row>
    <row r="48" spans="1:16" ht="18.75" x14ac:dyDescent="0.45">
      <c r="A48" s="84">
        <f>สรุป1.1.6!A51</f>
        <v>40</v>
      </c>
      <c r="B48" s="84">
        <f>รายชื่อนักเรียน!B45</f>
        <v>0</v>
      </c>
      <c r="C48" s="100">
        <f>สรุป1.1.1!K51</f>
        <v>0</v>
      </c>
      <c r="D48" s="100">
        <f>สรุป1.1.1!L51</f>
        <v>0</v>
      </c>
      <c r="E48" s="100">
        <f>'สรุป 1.1.2'!K51</f>
        <v>0</v>
      </c>
      <c r="F48" s="100">
        <f>'สรุป 1.1.2'!L51</f>
        <v>0</v>
      </c>
      <c r="G48" s="100">
        <f>สรุป1.1.3!I51</f>
        <v>0</v>
      </c>
      <c r="H48" s="100">
        <f>สรุป1.1.3!J51</f>
        <v>0</v>
      </c>
      <c r="I48" s="100">
        <f>สรุป1.1.4!I51</f>
        <v>0</v>
      </c>
      <c r="J48" s="100">
        <f>สรุป1.1.4!J51</f>
        <v>0</v>
      </c>
      <c r="K48" s="100">
        <f>ผลสัมฤทธิ์1.1.5!Q48</f>
        <v>0</v>
      </c>
      <c r="L48" s="100">
        <f>ผลสัมฤทธิ์1.1.5!R48</f>
        <v>0</v>
      </c>
      <c r="M48" s="37">
        <f>สรุป1.1.6!G51</f>
        <v>0</v>
      </c>
      <c r="N48" s="36">
        <f>สรุป1.1.6!H51</f>
        <v>0</v>
      </c>
      <c r="O48" s="84">
        <f t="shared" si="0"/>
        <v>0</v>
      </c>
      <c r="P48" s="84" t="str">
        <f t="shared" si="1"/>
        <v>กำลังพัฒนา</v>
      </c>
    </row>
    <row r="49" spans="1:16" ht="18.75" x14ac:dyDescent="0.45">
      <c r="A49" s="84"/>
      <c r="B49" s="84" t="str">
        <f>สรุป1.1.6!$A$52</f>
        <v>เฉลี่ย</v>
      </c>
      <c r="C49" s="100">
        <f>สรุป1.1.1!K52</f>
        <v>0</v>
      </c>
      <c r="D49" s="100">
        <f>สรุป1.1.1!L52</f>
        <v>0</v>
      </c>
      <c r="E49" s="100">
        <f>'สรุป 1.1.2'!K52</f>
        <v>0</v>
      </c>
      <c r="F49" s="100">
        <f>'สรุป 1.1.2'!L52</f>
        <v>0</v>
      </c>
      <c r="G49" s="100">
        <f>สรุป1.1.3!I52</f>
        <v>0</v>
      </c>
      <c r="H49" s="100">
        <f>สรุป1.1.3!J52</f>
        <v>0</v>
      </c>
      <c r="I49" s="100">
        <f>สรุป1.1.4!I52</f>
        <v>0</v>
      </c>
      <c r="J49" s="100">
        <f>สรุป1.1.4!J52</f>
        <v>0</v>
      </c>
      <c r="K49" s="100">
        <f>ผลสัมฤทธิ์1.1.5!Q49</f>
        <v>0</v>
      </c>
      <c r="L49" s="100">
        <f>ผลสัมฤทธิ์1.1.5!R49</f>
        <v>0</v>
      </c>
      <c r="M49" s="37">
        <f>สรุป1.1.6!G52</f>
        <v>0</v>
      </c>
      <c r="N49" s="36">
        <f>สรุป1.1.6!H52</f>
        <v>0</v>
      </c>
      <c r="O49" s="84">
        <f t="shared" si="0"/>
        <v>0</v>
      </c>
      <c r="P49" s="84" t="str">
        <f t="shared" si="1"/>
        <v>กำลังพัฒนา</v>
      </c>
    </row>
    <row r="50" spans="1:16" s="2" customFormat="1" ht="18.75" x14ac:dyDescent="0.45">
      <c r="A50" s="20"/>
      <c r="B50" s="20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3"/>
      <c r="N50" s="104"/>
      <c r="O50" s="20"/>
      <c r="P50" s="20"/>
    </row>
    <row r="51" spans="1:16" ht="17.25" x14ac:dyDescent="0.4">
      <c r="B51" s="21" t="str">
        <f>สรุป1.1.1!B55</f>
        <v>ลงชื่อ..........................................ผู้ประเมิน</v>
      </c>
      <c r="C51" s="21"/>
      <c r="D51" s="21"/>
      <c r="E51" s="21"/>
      <c r="F51" s="150" t="str">
        <f>เจตคติอาชีพ!H55</f>
        <v>ลงชื่อ..........................................ผู้ประเมิน</v>
      </c>
      <c r="G51" s="150"/>
      <c r="H51" s="150"/>
      <c r="I51" s="150"/>
      <c r="J51" s="150"/>
      <c r="K51" s="150"/>
      <c r="L51" s="150"/>
    </row>
    <row r="52" spans="1:16" ht="17.25" x14ac:dyDescent="0.4">
      <c r="B52" s="21" t="str">
        <f>สรุป1.1.1!B56</f>
        <v>(นางสาววัชโรบล มณีรัตน์)</v>
      </c>
      <c r="C52" s="21"/>
      <c r="D52" s="21"/>
      <c r="E52" s="21"/>
      <c r="F52" s="150" t="str">
        <f>เจตคติอาชีพ!H56</f>
        <v>(นายสิงหล กลิ่นน้อย)</v>
      </c>
      <c r="G52" s="150"/>
      <c r="H52" s="150"/>
      <c r="I52" s="150"/>
      <c r="J52" s="150"/>
      <c r="K52" s="150"/>
      <c r="L52" s="150"/>
    </row>
  </sheetData>
  <mergeCells count="21">
    <mergeCell ref="A4:A8"/>
    <mergeCell ref="O4:O8"/>
    <mergeCell ref="P4:P8"/>
    <mergeCell ref="I3:J3"/>
    <mergeCell ref="A1:P1"/>
    <mergeCell ref="A2:P2"/>
    <mergeCell ref="I4:J6"/>
    <mergeCell ref="J7:J8"/>
    <mergeCell ref="K4:L6"/>
    <mergeCell ref="L7:L8"/>
    <mergeCell ref="M4:N6"/>
    <mergeCell ref="N7:N8"/>
    <mergeCell ref="C4:D6"/>
    <mergeCell ref="D7:D8"/>
    <mergeCell ref="E4:F6"/>
    <mergeCell ref="F7:F8"/>
    <mergeCell ref="G4:H6"/>
    <mergeCell ref="H7:H8"/>
    <mergeCell ref="B4:B8"/>
    <mergeCell ref="F51:L51"/>
    <mergeCell ref="F52:L52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56"/>
  <sheetViews>
    <sheetView workbookViewId="0">
      <selection activeCell="O3" sqref="O3"/>
    </sheetView>
  </sheetViews>
  <sheetFormatPr defaultRowHeight="14.25" x14ac:dyDescent="0.2"/>
  <cols>
    <col min="1" max="1" width="4.625" style="2" customWidth="1"/>
    <col min="2" max="2" width="17.875" style="2" customWidth="1"/>
    <col min="3" max="10" width="4.25" style="2" customWidth="1"/>
    <col min="11" max="11" width="6.875" style="2" customWidth="1"/>
    <col min="12" max="12" width="6.75" style="2" customWidth="1"/>
    <col min="13" max="19" width="9" style="2"/>
    <col min="20" max="20" width="11.625" style="2" customWidth="1"/>
    <col min="21" max="16384" width="9" style="2"/>
  </cols>
  <sheetData>
    <row r="1" spans="1:26" ht="18.75" customHeight="1" x14ac:dyDescent="0.5">
      <c r="A1" s="123" t="s">
        <v>48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4" t="s">
        <v>71</v>
      </c>
      <c r="O1" s="124"/>
      <c r="P1" s="124"/>
      <c r="Q1" s="124"/>
      <c r="R1" s="124"/>
      <c r="S1" s="124"/>
      <c r="T1" s="124"/>
      <c r="U1" s="124"/>
      <c r="V1" s="124"/>
      <c r="W1" s="27"/>
      <c r="X1" s="27"/>
      <c r="Y1" s="27"/>
      <c r="Z1" s="27"/>
    </row>
    <row r="2" spans="1:26" ht="16.5" customHeight="1" thickBot="1" x14ac:dyDescent="0.55000000000000004">
      <c r="A2" s="123" t="s">
        <v>49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4" t="s">
        <v>49</v>
      </c>
      <c r="O2" s="124"/>
      <c r="P2" s="124"/>
      <c r="Q2" s="124"/>
      <c r="R2" s="124"/>
      <c r="S2" s="124"/>
      <c r="T2" s="124"/>
      <c r="U2" s="124"/>
      <c r="V2" s="124"/>
      <c r="W2" s="27"/>
      <c r="X2" s="27"/>
      <c r="Y2" s="27"/>
      <c r="Z2" s="27"/>
    </row>
    <row r="3" spans="1:26" ht="21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6"/>
      <c r="M3" s="66"/>
      <c r="N3" s="65"/>
      <c r="O3" s="70" t="str">
        <f>ผลสัมฤทธิ์1.1.5!$B$3</f>
        <v>ชั้นมัธยมมศึกษาปีที่</v>
      </c>
      <c r="P3" s="71" t="str">
        <f>อ่าน!C3</f>
        <v>2</v>
      </c>
      <c r="Q3" s="70"/>
      <c r="R3" s="65" t="s">
        <v>227</v>
      </c>
      <c r="S3" s="65"/>
      <c r="T3" s="72">
        <f>อ่าน!G3</f>
        <v>2566</v>
      </c>
      <c r="U3" s="65"/>
      <c r="V3" s="65"/>
      <c r="W3" s="65"/>
      <c r="X3" s="65"/>
      <c r="Y3" s="66"/>
      <c r="Z3" s="66"/>
    </row>
    <row r="4" spans="1:26" ht="21.75" x14ac:dyDescent="0.5">
      <c r="A4" s="54" t="s">
        <v>50</v>
      </c>
      <c r="B4" s="54"/>
      <c r="C4" s="39"/>
      <c r="D4" s="39"/>
      <c r="E4" s="54" t="s">
        <v>136</v>
      </c>
      <c r="F4" s="39"/>
      <c r="G4" s="39"/>
      <c r="H4" s="39"/>
      <c r="I4" s="39"/>
      <c r="J4" s="39"/>
      <c r="K4" s="55"/>
      <c r="L4" s="55"/>
      <c r="M4" s="55"/>
      <c r="N4" s="32" t="s">
        <v>50</v>
      </c>
      <c r="O4" s="32"/>
      <c r="P4" s="29"/>
      <c r="Q4" s="29"/>
      <c r="R4" s="32" t="s">
        <v>136</v>
      </c>
      <c r="S4" s="29"/>
      <c r="T4" s="29"/>
      <c r="U4" s="29"/>
      <c r="V4" s="29"/>
      <c r="W4" s="29"/>
      <c r="X4" s="25"/>
      <c r="Y4" s="25"/>
      <c r="Z4" s="25"/>
    </row>
    <row r="5" spans="1:26" ht="21.75" x14ac:dyDescent="0.5">
      <c r="A5" s="39" t="s">
        <v>137</v>
      </c>
      <c r="B5" s="39"/>
      <c r="C5" s="39"/>
      <c r="D5" s="39"/>
      <c r="E5" s="39"/>
      <c r="F5" s="39"/>
      <c r="G5" s="39" t="s">
        <v>138</v>
      </c>
      <c r="H5" s="39"/>
      <c r="I5" s="55"/>
      <c r="J5" s="55"/>
      <c r="K5" s="55"/>
      <c r="L5" s="55"/>
      <c r="M5" s="55"/>
      <c r="N5" s="29" t="s">
        <v>137</v>
      </c>
      <c r="O5" s="29"/>
      <c r="P5" s="29"/>
      <c r="Q5" s="29"/>
      <c r="R5" s="29"/>
      <c r="S5" s="29" t="s">
        <v>138</v>
      </c>
      <c r="T5" s="29"/>
      <c r="U5" s="29"/>
      <c r="V5" s="25"/>
      <c r="W5" s="25"/>
      <c r="X5" s="25"/>
      <c r="Y5" s="25"/>
      <c r="Z5" s="25"/>
    </row>
    <row r="6" spans="1:26" ht="16.5" customHeight="1" x14ac:dyDescent="0.5">
      <c r="A6" s="39" t="s">
        <v>139</v>
      </c>
      <c r="B6" s="39"/>
      <c r="C6" s="39"/>
      <c r="D6" s="39"/>
      <c r="E6" s="39"/>
      <c r="F6" s="39"/>
      <c r="G6" s="39"/>
      <c r="H6" s="39"/>
      <c r="I6" s="39"/>
      <c r="J6" s="39"/>
      <c r="K6" s="55"/>
      <c r="L6" s="55"/>
      <c r="M6" s="55"/>
      <c r="N6" s="29" t="s">
        <v>140</v>
      </c>
      <c r="O6" s="29"/>
      <c r="P6" s="29"/>
      <c r="Q6" s="29"/>
      <c r="R6" s="29"/>
      <c r="S6" s="29"/>
      <c r="T6" s="29"/>
      <c r="U6" s="29"/>
      <c r="V6" s="29"/>
      <c r="W6" s="29"/>
      <c r="X6" s="25"/>
      <c r="Y6" s="25"/>
      <c r="Z6" s="25"/>
    </row>
    <row r="7" spans="1:26" ht="14.25" customHeight="1" x14ac:dyDescent="0.45">
      <c r="A7" s="158" t="s">
        <v>8</v>
      </c>
      <c r="B7" s="125" t="s">
        <v>120</v>
      </c>
      <c r="C7" s="137" t="s">
        <v>141</v>
      </c>
      <c r="D7" s="159"/>
      <c r="E7" s="159"/>
      <c r="F7" s="159"/>
      <c r="G7" s="159"/>
      <c r="H7" s="159"/>
      <c r="I7" s="159"/>
      <c r="J7" s="159"/>
      <c r="K7" s="125" t="s">
        <v>60</v>
      </c>
      <c r="L7" s="125" t="s">
        <v>61</v>
      </c>
      <c r="M7" s="154" t="s">
        <v>20</v>
      </c>
    </row>
    <row r="8" spans="1:26" ht="18.75" customHeight="1" x14ac:dyDescent="0.5">
      <c r="A8" s="158"/>
      <c r="B8" s="125"/>
      <c r="C8" s="157" t="s">
        <v>142</v>
      </c>
      <c r="D8" s="157" t="s">
        <v>143</v>
      </c>
      <c r="E8" s="157" t="s">
        <v>144</v>
      </c>
      <c r="F8" s="157" t="s">
        <v>145</v>
      </c>
      <c r="G8" s="157" t="s">
        <v>146</v>
      </c>
      <c r="H8" s="157" t="s">
        <v>147</v>
      </c>
      <c r="I8" s="157" t="s">
        <v>148</v>
      </c>
      <c r="J8" s="157" t="s">
        <v>149</v>
      </c>
      <c r="K8" s="125"/>
      <c r="L8" s="125"/>
      <c r="M8" s="154"/>
      <c r="N8" s="142" t="s">
        <v>75</v>
      </c>
      <c r="O8" s="144" t="s">
        <v>20</v>
      </c>
      <c r="P8" s="145"/>
      <c r="Q8" s="145"/>
      <c r="R8" s="145"/>
      <c r="S8" s="146"/>
      <c r="T8" s="142" t="s">
        <v>6</v>
      </c>
    </row>
    <row r="9" spans="1:26" ht="56.25" customHeight="1" x14ac:dyDescent="0.5">
      <c r="A9" s="158"/>
      <c r="B9" s="125"/>
      <c r="C9" s="157"/>
      <c r="D9" s="157"/>
      <c r="E9" s="157"/>
      <c r="F9" s="157"/>
      <c r="G9" s="157"/>
      <c r="H9" s="157"/>
      <c r="I9" s="157"/>
      <c r="J9" s="157"/>
      <c r="K9" s="56">
        <v>24</v>
      </c>
      <c r="L9" s="125"/>
      <c r="M9" s="154"/>
      <c r="N9" s="143"/>
      <c r="O9" s="41" t="s">
        <v>76</v>
      </c>
      <c r="P9" s="41" t="s">
        <v>77</v>
      </c>
      <c r="Q9" s="41" t="s">
        <v>18</v>
      </c>
      <c r="R9" s="41" t="s">
        <v>78</v>
      </c>
      <c r="S9" s="41" t="s">
        <v>79</v>
      </c>
      <c r="T9" s="143"/>
    </row>
    <row r="10" spans="1:26" ht="15.75" customHeight="1" x14ac:dyDescent="0.5">
      <c r="A10" s="33">
        <v>1</v>
      </c>
      <c r="B10" s="34" t="str">
        <f>รายชื่อนักเรียน!B6</f>
        <v>ศักดิ์นฤน  บางรัก</v>
      </c>
      <c r="C10" s="33">
        <v>3</v>
      </c>
      <c r="D10" s="33">
        <v>3</v>
      </c>
      <c r="E10" s="33">
        <v>3</v>
      </c>
      <c r="F10" s="33">
        <v>3</v>
      </c>
      <c r="G10" s="33">
        <v>3</v>
      </c>
      <c r="H10" s="33">
        <v>3</v>
      </c>
      <c r="I10" s="33">
        <v>3</v>
      </c>
      <c r="J10" s="33">
        <v>3</v>
      </c>
      <c r="K10" s="50">
        <f>C10+D10+E10+F10+G10+H10+I10+J10</f>
        <v>24</v>
      </c>
      <c r="L10" s="50">
        <f>(K10*100)/$K$9</f>
        <v>100</v>
      </c>
      <c r="M10" s="33" t="str">
        <f>IF(L10&gt;=90,"ยอดเยี่ยม",IF(L10&gt;=80,"ดีเลิศ",IF(L10&gt;=70,"ดี",IF(L10&gt;=50,"ปานกลาง",IF(L10&lt;50,"กำลังพัฒนา")))))</f>
        <v>ยอดเยี่ยม</v>
      </c>
      <c r="N10" s="41" t="s">
        <v>24</v>
      </c>
      <c r="O10" s="42">
        <f>COUNTIF(M10:M49,"ยอดเยี่ยม")</f>
        <v>1</v>
      </c>
      <c r="P10" s="42">
        <f>COUNTIF(M10:M49,"ดีเลิศ")</f>
        <v>0</v>
      </c>
      <c r="Q10" s="42">
        <f>COUNTIF(M10:M49,"ดี")</f>
        <v>0</v>
      </c>
      <c r="R10" s="42">
        <f>COUNTIF(M10:M49,"ปานกลาง")</f>
        <v>0</v>
      </c>
      <c r="S10" s="42">
        <f>COUNTIF(M10:M49,"กำลังพัฒนา")</f>
        <v>39</v>
      </c>
      <c r="T10" s="42">
        <f>SUM(O10:S10)</f>
        <v>40</v>
      </c>
    </row>
    <row r="11" spans="1:26" ht="15.75" customHeight="1" x14ac:dyDescent="0.5">
      <c r="A11" s="33">
        <v>2</v>
      </c>
      <c r="B11" s="34" t="str">
        <f>รายชื่อนักเรียน!B7</f>
        <v>ภานุวัฒน์ ทองเขียว</v>
      </c>
      <c r="C11" s="33"/>
      <c r="D11" s="33"/>
      <c r="E11" s="33"/>
      <c r="F11" s="33"/>
      <c r="G11" s="33"/>
      <c r="H11" s="33"/>
      <c r="I11" s="33"/>
      <c r="J11" s="33"/>
      <c r="K11" s="50">
        <f t="shared" ref="K11:K49" si="0">C11+D11+E11+F11+G11+H11+I11+J11</f>
        <v>0</v>
      </c>
      <c r="L11" s="50">
        <f t="shared" ref="L11:L50" si="1">(K11*100)/$K$9</f>
        <v>0</v>
      </c>
      <c r="M11" s="33" t="str">
        <f t="shared" ref="M11:M49" si="2">IF(L11&gt;=90,"ยอดเยี่ยม",IF(L11&gt;=80,"ดีเลิศ",IF(L11&gt;=70,"ดี",IF(L11&gt;=50,"ปานกลาง",IF(L11&lt;50,"กำลังพัฒนา")))))</f>
        <v>กำลังพัฒนา</v>
      </c>
      <c r="N11" s="41" t="s">
        <v>61</v>
      </c>
      <c r="O11" s="43">
        <f t="shared" ref="O11:T11" si="3">(O10*100)/$T$10</f>
        <v>2.5</v>
      </c>
      <c r="P11" s="43">
        <f t="shared" si="3"/>
        <v>0</v>
      </c>
      <c r="Q11" s="43">
        <f t="shared" si="3"/>
        <v>0</v>
      </c>
      <c r="R11" s="43">
        <f t="shared" si="3"/>
        <v>0</v>
      </c>
      <c r="S11" s="43">
        <f t="shared" si="3"/>
        <v>97.5</v>
      </c>
      <c r="T11" s="43">
        <f t="shared" si="3"/>
        <v>100</v>
      </c>
    </row>
    <row r="12" spans="1:26" ht="15.75" customHeight="1" x14ac:dyDescent="0.45">
      <c r="A12" s="33">
        <v>3</v>
      </c>
      <c r="B12" s="34" t="str">
        <f>รายชื่อนักเรียน!B8</f>
        <v>ดนุเดช  จิวะระศิริ</v>
      </c>
      <c r="C12" s="33"/>
      <c r="D12" s="33"/>
      <c r="E12" s="33"/>
      <c r="F12" s="33"/>
      <c r="G12" s="33"/>
      <c r="H12" s="33"/>
      <c r="I12" s="33"/>
      <c r="J12" s="33"/>
      <c r="K12" s="50">
        <f t="shared" si="0"/>
        <v>0</v>
      </c>
      <c r="L12" s="50">
        <f t="shared" si="1"/>
        <v>0</v>
      </c>
      <c r="M12" s="33" t="str">
        <f t="shared" si="2"/>
        <v>กำลังพัฒนา</v>
      </c>
    </row>
    <row r="13" spans="1:26" ht="15.75" customHeight="1" x14ac:dyDescent="0.45">
      <c r="A13" s="33">
        <v>4</v>
      </c>
      <c r="B13" s="34" t="str">
        <f>รายชื่อนักเรียน!B9</f>
        <v>ยุวรัตน์  น้อยขาว</v>
      </c>
      <c r="C13" s="33"/>
      <c r="D13" s="33"/>
      <c r="E13" s="33"/>
      <c r="F13" s="33"/>
      <c r="G13" s="33"/>
      <c r="H13" s="33"/>
      <c r="I13" s="33"/>
      <c r="J13" s="33"/>
      <c r="K13" s="50">
        <f t="shared" si="0"/>
        <v>0</v>
      </c>
      <c r="L13" s="50">
        <f t="shared" si="1"/>
        <v>0</v>
      </c>
      <c r="M13" s="33" t="str">
        <f t="shared" si="2"/>
        <v>กำลังพัฒนา</v>
      </c>
    </row>
    <row r="14" spans="1:26" ht="15.75" customHeight="1" x14ac:dyDescent="0.45">
      <c r="A14" s="33">
        <v>5</v>
      </c>
      <c r="B14" s="34" t="str">
        <f>รายชื่อนักเรียน!B10</f>
        <v>สุภาวดี  หิรันรัตน์</v>
      </c>
      <c r="C14" s="33"/>
      <c r="D14" s="33"/>
      <c r="E14" s="33"/>
      <c r="F14" s="33"/>
      <c r="G14" s="33"/>
      <c r="H14" s="33"/>
      <c r="I14" s="33"/>
      <c r="J14" s="33"/>
      <c r="K14" s="50">
        <f t="shared" si="0"/>
        <v>0</v>
      </c>
      <c r="L14" s="50">
        <f t="shared" si="1"/>
        <v>0</v>
      </c>
      <c r="M14" s="33" t="str">
        <f t="shared" si="2"/>
        <v>กำลังพัฒนา</v>
      </c>
    </row>
    <row r="15" spans="1:26" ht="15.75" customHeight="1" x14ac:dyDescent="0.45">
      <c r="A15" s="33">
        <v>6</v>
      </c>
      <c r="B15" s="34" t="str">
        <f>รายชื่อนักเรียน!B11</f>
        <v>ณวรา  สว่างแสง</v>
      </c>
      <c r="C15" s="33"/>
      <c r="D15" s="33"/>
      <c r="E15" s="33"/>
      <c r="F15" s="33"/>
      <c r="G15" s="33"/>
      <c r="H15" s="33"/>
      <c r="I15" s="33"/>
      <c r="J15" s="33"/>
      <c r="K15" s="50">
        <f t="shared" si="0"/>
        <v>0</v>
      </c>
      <c r="L15" s="50">
        <f t="shared" si="1"/>
        <v>0</v>
      </c>
      <c r="M15" s="33" t="str">
        <f t="shared" si="2"/>
        <v>กำลังพัฒนา</v>
      </c>
    </row>
    <row r="16" spans="1:26" ht="15.75" customHeight="1" x14ac:dyDescent="0.45">
      <c r="A16" s="33">
        <v>7</v>
      </c>
      <c r="B16" s="34" t="str">
        <f>รายชื่อนักเรียน!B12</f>
        <v>ฐิติรัตน์  ทองเขียว</v>
      </c>
      <c r="C16" s="33"/>
      <c r="D16" s="33"/>
      <c r="E16" s="33"/>
      <c r="F16" s="33"/>
      <c r="G16" s="33"/>
      <c r="H16" s="33"/>
      <c r="I16" s="33"/>
      <c r="J16" s="33"/>
      <c r="K16" s="50">
        <f t="shared" si="0"/>
        <v>0</v>
      </c>
      <c r="L16" s="50">
        <f t="shared" si="1"/>
        <v>0</v>
      </c>
      <c r="M16" s="33" t="str">
        <f t="shared" si="2"/>
        <v>กำลังพัฒนา</v>
      </c>
    </row>
    <row r="17" spans="1:13" ht="15.75" customHeight="1" x14ac:dyDescent="0.45">
      <c r="A17" s="33">
        <v>8</v>
      </c>
      <c r="B17" s="34" t="str">
        <f>รายชื่อนักเรียน!B13</f>
        <v>วรัญชลี  พัวเจริญ</v>
      </c>
      <c r="C17" s="33"/>
      <c r="D17" s="33"/>
      <c r="E17" s="33"/>
      <c r="F17" s="33"/>
      <c r="G17" s="33"/>
      <c r="H17" s="33"/>
      <c r="I17" s="33"/>
      <c r="J17" s="33"/>
      <c r="K17" s="50">
        <f t="shared" si="0"/>
        <v>0</v>
      </c>
      <c r="L17" s="50">
        <f t="shared" si="1"/>
        <v>0</v>
      </c>
      <c r="M17" s="33" t="str">
        <f t="shared" si="2"/>
        <v>กำลังพัฒนา</v>
      </c>
    </row>
    <row r="18" spans="1:13" ht="15.75" customHeight="1" x14ac:dyDescent="0.45">
      <c r="A18" s="33">
        <v>9</v>
      </c>
      <c r="B18" s="34" t="str">
        <f>รายชื่อนักเรียน!B14</f>
        <v>ภูวนัย  ทองปาน</v>
      </c>
      <c r="C18" s="33"/>
      <c r="D18" s="33"/>
      <c r="E18" s="33"/>
      <c r="F18" s="33"/>
      <c r="G18" s="33"/>
      <c r="H18" s="33"/>
      <c r="I18" s="33"/>
      <c r="J18" s="33"/>
      <c r="K18" s="50">
        <f t="shared" si="0"/>
        <v>0</v>
      </c>
      <c r="L18" s="50">
        <f t="shared" si="1"/>
        <v>0</v>
      </c>
      <c r="M18" s="33" t="str">
        <f t="shared" si="2"/>
        <v>กำลังพัฒนา</v>
      </c>
    </row>
    <row r="19" spans="1:13" ht="15.75" customHeight="1" x14ac:dyDescent="0.45">
      <c r="A19" s="33">
        <v>10</v>
      </c>
      <c r="B19" s="34" t="str">
        <f>รายชื่อนักเรียน!B15</f>
        <v>นนทพัทธ์  ทิพย์ภาที</v>
      </c>
      <c r="C19" s="33"/>
      <c r="D19" s="33"/>
      <c r="E19" s="33"/>
      <c r="F19" s="33"/>
      <c r="G19" s="33"/>
      <c r="H19" s="33"/>
      <c r="I19" s="33"/>
      <c r="J19" s="33"/>
      <c r="K19" s="50">
        <f t="shared" si="0"/>
        <v>0</v>
      </c>
      <c r="L19" s="50">
        <f t="shared" si="1"/>
        <v>0</v>
      </c>
      <c r="M19" s="33" t="str">
        <f t="shared" si="2"/>
        <v>กำลังพัฒนา</v>
      </c>
    </row>
    <row r="20" spans="1:13" ht="15.75" customHeight="1" x14ac:dyDescent="0.45">
      <c r="A20" s="33">
        <v>11</v>
      </c>
      <c r="B20" s="34" t="str">
        <f>รายชื่อนักเรียน!B16</f>
        <v>สุวรรณ  สุรีย์แสง</v>
      </c>
      <c r="C20" s="33"/>
      <c r="D20" s="33"/>
      <c r="E20" s="33"/>
      <c r="F20" s="33"/>
      <c r="G20" s="33"/>
      <c r="H20" s="33"/>
      <c r="I20" s="33"/>
      <c r="J20" s="33"/>
      <c r="K20" s="50">
        <f t="shared" si="0"/>
        <v>0</v>
      </c>
      <c r="L20" s="50">
        <f t="shared" si="1"/>
        <v>0</v>
      </c>
      <c r="M20" s="33" t="str">
        <f t="shared" si="2"/>
        <v>กำลังพัฒนา</v>
      </c>
    </row>
    <row r="21" spans="1:13" ht="15.75" customHeight="1" x14ac:dyDescent="0.45">
      <c r="A21" s="33">
        <v>12</v>
      </c>
      <c r="B21" s="34" t="str">
        <f>รายชื่อนักเรียน!B17</f>
        <v>ญาณภัทร  จุฑารัตนพันธ์</v>
      </c>
      <c r="C21" s="33"/>
      <c r="D21" s="33"/>
      <c r="E21" s="33"/>
      <c r="F21" s="33"/>
      <c r="G21" s="33"/>
      <c r="H21" s="33"/>
      <c r="I21" s="33"/>
      <c r="J21" s="33"/>
      <c r="K21" s="50">
        <f t="shared" si="0"/>
        <v>0</v>
      </c>
      <c r="L21" s="50">
        <f t="shared" si="1"/>
        <v>0</v>
      </c>
      <c r="M21" s="33" t="str">
        <f t="shared" si="2"/>
        <v>กำลังพัฒนา</v>
      </c>
    </row>
    <row r="22" spans="1:13" ht="15.75" customHeight="1" x14ac:dyDescent="0.45">
      <c r="A22" s="33">
        <v>13</v>
      </c>
      <c r="B22" s="34" t="str">
        <f>รายชื่อนักเรียน!B18</f>
        <v>อนุภัทร  เกียงเตียด</v>
      </c>
      <c r="C22" s="33"/>
      <c r="D22" s="33"/>
      <c r="E22" s="33"/>
      <c r="F22" s="33"/>
      <c r="G22" s="33"/>
      <c r="H22" s="33"/>
      <c r="I22" s="33"/>
      <c r="J22" s="33"/>
      <c r="K22" s="50">
        <f t="shared" si="0"/>
        <v>0</v>
      </c>
      <c r="L22" s="50">
        <f t="shared" si="1"/>
        <v>0</v>
      </c>
      <c r="M22" s="33" t="str">
        <f t="shared" si="2"/>
        <v>กำลังพัฒนา</v>
      </c>
    </row>
    <row r="23" spans="1:13" ht="15.75" customHeight="1" x14ac:dyDescent="0.45">
      <c r="A23" s="33">
        <v>14</v>
      </c>
      <c r="B23" s="34" t="str">
        <f>รายชื่อนักเรียน!B19</f>
        <v>ทินภัทร  บุบผาทอง</v>
      </c>
      <c r="C23" s="33"/>
      <c r="D23" s="33"/>
      <c r="E23" s="33"/>
      <c r="F23" s="33"/>
      <c r="G23" s="33"/>
      <c r="H23" s="33"/>
      <c r="I23" s="33"/>
      <c r="J23" s="33"/>
      <c r="K23" s="50">
        <f t="shared" si="0"/>
        <v>0</v>
      </c>
      <c r="L23" s="50">
        <f t="shared" si="1"/>
        <v>0</v>
      </c>
      <c r="M23" s="33" t="str">
        <f t="shared" si="2"/>
        <v>กำลังพัฒนา</v>
      </c>
    </row>
    <row r="24" spans="1:13" ht="15.75" customHeight="1" x14ac:dyDescent="0.45">
      <c r="A24" s="33">
        <v>15</v>
      </c>
      <c r="B24" s="34" t="str">
        <f>รายชื่อนักเรียน!B20</f>
        <v>แพรวรุ่ง  คงเจาะ</v>
      </c>
      <c r="C24" s="33"/>
      <c r="D24" s="33"/>
      <c r="E24" s="33"/>
      <c r="F24" s="33"/>
      <c r="G24" s="33"/>
      <c r="H24" s="33"/>
      <c r="I24" s="33"/>
      <c r="J24" s="33"/>
      <c r="K24" s="50">
        <f t="shared" si="0"/>
        <v>0</v>
      </c>
      <c r="L24" s="50">
        <f t="shared" si="1"/>
        <v>0</v>
      </c>
      <c r="M24" s="33" t="str">
        <f t="shared" si="2"/>
        <v>กำลังพัฒนา</v>
      </c>
    </row>
    <row r="25" spans="1:13" ht="15.75" customHeight="1" x14ac:dyDescent="0.45">
      <c r="A25" s="33">
        <v>16</v>
      </c>
      <c r="B25" s="34" t="str">
        <f>รายชื่อนักเรียน!B21</f>
        <v>เอกพสิษฐ์  ประสาทศิลป์</v>
      </c>
      <c r="C25" s="33"/>
      <c r="D25" s="33"/>
      <c r="E25" s="33"/>
      <c r="F25" s="33"/>
      <c r="G25" s="33"/>
      <c r="H25" s="33"/>
      <c r="I25" s="33"/>
      <c r="J25" s="33"/>
      <c r="K25" s="50">
        <f t="shared" si="0"/>
        <v>0</v>
      </c>
      <c r="L25" s="50">
        <f t="shared" si="1"/>
        <v>0</v>
      </c>
      <c r="M25" s="33" t="str">
        <f t="shared" si="2"/>
        <v>กำลังพัฒนา</v>
      </c>
    </row>
    <row r="26" spans="1:13" ht="15.75" customHeight="1" x14ac:dyDescent="0.45">
      <c r="A26" s="33">
        <v>17</v>
      </c>
      <c r="B26" s="34" t="str">
        <f>รายชื่อนักเรียน!B22</f>
        <v>แพรพิมุข  ผึ่งผาย</v>
      </c>
      <c r="C26" s="33"/>
      <c r="D26" s="33"/>
      <c r="E26" s="33"/>
      <c r="F26" s="33"/>
      <c r="G26" s="33"/>
      <c r="H26" s="33"/>
      <c r="I26" s="33"/>
      <c r="J26" s="33"/>
      <c r="K26" s="50">
        <f t="shared" si="0"/>
        <v>0</v>
      </c>
      <c r="L26" s="50">
        <f t="shared" si="1"/>
        <v>0</v>
      </c>
      <c r="M26" s="33" t="str">
        <f t="shared" si="2"/>
        <v>กำลังพัฒนา</v>
      </c>
    </row>
    <row r="27" spans="1:13" ht="15.75" customHeight="1" x14ac:dyDescent="0.45">
      <c r="A27" s="33">
        <v>18</v>
      </c>
      <c r="B27" s="34" t="str">
        <f>รายชื่อนักเรียน!B23</f>
        <v>สรศักดิ์  ทะเลธาร</v>
      </c>
      <c r="C27" s="33"/>
      <c r="D27" s="33"/>
      <c r="E27" s="33"/>
      <c r="F27" s="33"/>
      <c r="G27" s="33"/>
      <c r="H27" s="33"/>
      <c r="I27" s="33"/>
      <c r="J27" s="33"/>
      <c r="K27" s="50">
        <f t="shared" si="0"/>
        <v>0</v>
      </c>
      <c r="L27" s="50">
        <f t="shared" si="1"/>
        <v>0</v>
      </c>
      <c r="M27" s="33" t="str">
        <f t="shared" si="2"/>
        <v>กำลังพัฒนา</v>
      </c>
    </row>
    <row r="28" spans="1:13" ht="15.75" customHeight="1" x14ac:dyDescent="0.45">
      <c r="A28" s="33">
        <v>19</v>
      </c>
      <c r="B28" s="34" t="str">
        <f>รายชื่อนักเรียน!B24</f>
        <v>อนัญตญา  สัตบงกฏ</v>
      </c>
      <c r="C28" s="33"/>
      <c r="D28" s="33"/>
      <c r="E28" s="33"/>
      <c r="F28" s="33"/>
      <c r="G28" s="33"/>
      <c r="H28" s="33"/>
      <c r="I28" s="33"/>
      <c r="J28" s="33"/>
      <c r="K28" s="50">
        <f t="shared" si="0"/>
        <v>0</v>
      </c>
      <c r="L28" s="50">
        <f t="shared" si="1"/>
        <v>0</v>
      </c>
      <c r="M28" s="33" t="str">
        <f t="shared" si="2"/>
        <v>กำลังพัฒนา</v>
      </c>
    </row>
    <row r="29" spans="1:13" ht="15.75" customHeight="1" x14ac:dyDescent="0.45">
      <c r="A29" s="33">
        <v>20</v>
      </c>
      <c r="B29" s="34" t="str">
        <f>รายชื่อนักเรียน!B25</f>
        <v>จักรกฤษณ์  ทะเลธาร</v>
      </c>
      <c r="C29" s="33"/>
      <c r="D29" s="33"/>
      <c r="E29" s="33"/>
      <c r="F29" s="33"/>
      <c r="G29" s="33"/>
      <c r="H29" s="33"/>
      <c r="I29" s="33"/>
      <c r="J29" s="33"/>
      <c r="K29" s="50">
        <f t="shared" si="0"/>
        <v>0</v>
      </c>
      <c r="L29" s="50">
        <f t="shared" si="1"/>
        <v>0</v>
      </c>
      <c r="M29" s="33" t="str">
        <f t="shared" si="2"/>
        <v>กำลังพัฒนา</v>
      </c>
    </row>
    <row r="30" spans="1:13" ht="15.75" customHeight="1" x14ac:dyDescent="0.45">
      <c r="A30" s="33">
        <v>21</v>
      </c>
      <c r="B30" s="34" t="str">
        <f>รายชื่อนักเรียน!B26</f>
        <v>ไชยยงค์  สุวรรศาสตร์</v>
      </c>
      <c r="C30" s="33"/>
      <c r="D30" s="33"/>
      <c r="E30" s="33"/>
      <c r="F30" s="33"/>
      <c r="G30" s="33"/>
      <c r="H30" s="33"/>
      <c r="I30" s="33"/>
      <c r="J30" s="33"/>
      <c r="K30" s="50">
        <f t="shared" si="0"/>
        <v>0</v>
      </c>
      <c r="L30" s="50">
        <f t="shared" si="1"/>
        <v>0</v>
      </c>
      <c r="M30" s="33" t="str">
        <f t="shared" si="2"/>
        <v>กำลังพัฒนา</v>
      </c>
    </row>
    <row r="31" spans="1:13" ht="15.75" customHeight="1" x14ac:dyDescent="0.45">
      <c r="A31" s="33">
        <v>22</v>
      </c>
      <c r="B31" s="34" t="str">
        <f>รายชื่อนักเรียน!B27</f>
        <v>ยศกร  สุชีพ</v>
      </c>
      <c r="C31" s="33"/>
      <c r="D31" s="33"/>
      <c r="E31" s="33"/>
      <c r="F31" s="33"/>
      <c r="G31" s="33"/>
      <c r="H31" s="33"/>
      <c r="I31" s="33"/>
      <c r="J31" s="33"/>
      <c r="K31" s="50">
        <f t="shared" si="0"/>
        <v>0</v>
      </c>
      <c r="L31" s="50">
        <f t="shared" si="1"/>
        <v>0</v>
      </c>
      <c r="M31" s="33" t="str">
        <f t="shared" si="2"/>
        <v>กำลังพัฒนา</v>
      </c>
    </row>
    <row r="32" spans="1:13" ht="15.75" customHeight="1" x14ac:dyDescent="0.45">
      <c r="A32" s="33">
        <v>23</v>
      </c>
      <c r="B32" s="34" t="str">
        <f>รายชื่อนักเรียน!B28</f>
        <v>ณัฐจิรา  นวลละออง</v>
      </c>
      <c r="C32" s="33"/>
      <c r="D32" s="33"/>
      <c r="E32" s="33"/>
      <c r="F32" s="33"/>
      <c r="G32" s="33"/>
      <c r="H32" s="33"/>
      <c r="I32" s="33"/>
      <c r="J32" s="33"/>
      <c r="K32" s="50">
        <f t="shared" si="0"/>
        <v>0</v>
      </c>
      <c r="L32" s="50">
        <f t="shared" si="1"/>
        <v>0</v>
      </c>
      <c r="M32" s="33" t="str">
        <f t="shared" si="2"/>
        <v>กำลังพัฒนา</v>
      </c>
    </row>
    <row r="33" spans="1:13" ht="15.75" customHeight="1" x14ac:dyDescent="0.45">
      <c r="A33" s="33">
        <v>24</v>
      </c>
      <c r="B33" s="34" t="str">
        <f>รายชื่อนักเรียน!B29</f>
        <v>ธีรเดช  อสิอุโฆ</v>
      </c>
      <c r="C33" s="33"/>
      <c r="D33" s="33"/>
      <c r="E33" s="33"/>
      <c r="F33" s="33"/>
      <c r="G33" s="33"/>
      <c r="H33" s="33"/>
      <c r="I33" s="33"/>
      <c r="J33" s="33"/>
      <c r="K33" s="50">
        <f t="shared" si="0"/>
        <v>0</v>
      </c>
      <c r="L33" s="50">
        <f t="shared" si="1"/>
        <v>0</v>
      </c>
      <c r="M33" s="33" t="str">
        <f t="shared" si="2"/>
        <v>กำลังพัฒนา</v>
      </c>
    </row>
    <row r="34" spans="1:13" ht="15.75" customHeight="1" x14ac:dyDescent="0.45">
      <c r="A34" s="33">
        <v>25</v>
      </c>
      <c r="B34" s="34" t="str">
        <f>รายชื่อนักเรียน!B30</f>
        <v>เสฎฐวุฒิ  รสมิตร</v>
      </c>
      <c r="C34" s="33"/>
      <c r="D34" s="33"/>
      <c r="E34" s="33"/>
      <c r="F34" s="33"/>
      <c r="G34" s="33"/>
      <c r="H34" s="33"/>
      <c r="I34" s="33"/>
      <c r="J34" s="33"/>
      <c r="K34" s="50">
        <f t="shared" si="0"/>
        <v>0</v>
      </c>
      <c r="L34" s="50">
        <f t="shared" si="1"/>
        <v>0</v>
      </c>
      <c r="M34" s="33" t="str">
        <f t="shared" si="2"/>
        <v>กำลังพัฒนา</v>
      </c>
    </row>
    <row r="35" spans="1:13" ht="15.75" customHeight="1" x14ac:dyDescent="0.45">
      <c r="A35" s="33">
        <v>26</v>
      </c>
      <c r="B35" s="34" t="str">
        <f>รายชื่อนักเรียน!B31</f>
        <v>จรรยวรรธน์  จันทร์นวล</v>
      </c>
      <c r="C35" s="33"/>
      <c r="D35" s="33"/>
      <c r="E35" s="33"/>
      <c r="F35" s="33"/>
      <c r="G35" s="33"/>
      <c r="H35" s="33"/>
      <c r="I35" s="33"/>
      <c r="J35" s="33"/>
      <c r="K35" s="50">
        <f t="shared" si="0"/>
        <v>0</v>
      </c>
      <c r="L35" s="50">
        <f t="shared" si="1"/>
        <v>0</v>
      </c>
      <c r="M35" s="33" t="str">
        <f t="shared" si="2"/>
        <v>กำลังพัฒนา</v>
      </c>
    </row>
    <row r="36" spans="1:13" ht="15.75" customHeight="1" x14ac:dyDescent="0.45">
      <c r="A36" s="33">
        <v>27</v>
      </c>
      <c r="B36" s="34" t="str">
        <f>รายชื่อนักเรียน!B32</f>
        <v>หยาดพิรุณ ม้วนสุธา</v>
      </c>
      <c r="C36" s="33"/>
      <c r="D36" s="33"/>
      <c r="E36" s="33"/>
      <c r="F36" s="33"/>
      <c r="G36" s="33"/>
      <c r="H36" s="33"/>
      <c r="I36" s="33"/>
      <c r="J36" s="33"/>
      <c r="K36" s="50">
        <f t="shared" si="0"/>
        <v>0</v>
      </c>
      <c r="L36" s="50">
        <f t="shared" si="1"/>
        <v>0</v>
      </c>
      <c r="M36" s="33" t="str">
        <f t="shared" si="2"/>
        <v>กำลังพัฒนา</v>
      </c>
    </row>
    <row r="37" spans="1:13" ht="15.75" customHeight="1" x14ac:dyDescent="0.45">
      <c r="A37" s="33">
        <v>28</v>
      </c>
      <c r="B37" s="34">
        <f>รายชื่อนักเรียน!B33</f>
        <v>0</v>
      </c>
      <c r="C37" s="33"/>
      <c r="D37" s="33"/>
      <c r="E37" s="33"/>
      <c r="F37" s="33"/>
      <c r="G37" s="33"/>
      <c r="H37" s="33"/>
      <c r="I37" s="33"/>
      <c r="J37" s="33"/>
      <c r="K37" s="50">
        <f t="shared" si="0"/>
        <v>0</v>
      </c>
      <c r="L37" s="50">
        <f t="shared" si="1"/>
        <v>0</v>
      </c>
      <c r="M37" s="33" t="str">
        <f t="shared" si="2"/>
        <v>กำลังพัฒนา</v>
      </c>
    </row>
    <row r="38" spans="1:13" ht="15.75" customHeight="1" x14ac:dyDescent="0.45">
      <c r="A38" s="33">
        <v>29</v>
      </c>
      <c r="B38" s="34">
        <f>รายชื่อนักเรียน!B34</f>
        <v>0</v>
      </c>
      <c r="C38" s="33"/>
      <c r="D38" s="33"/>
      <c r="E38" s="33"/>
      <c r="F38" s="33"/>
      <c r="G38" s="33"/>
      <c r="H38" s="33"/>
      <c r="I38" s="33"/>
      <c r="J38" s="33"/>
      <c r="K38" s="50">
        <f t="shared" si="0"/>
        <v>0</v>
      </c>
      <c r="L38" s="50">
        <f t="shared" si="1"/>
        <v>0</v>
      </c>
      <c r="M38" s="33" t="str">
        <f t="shared" si="2"/>
        <v>กำลังพัฒนา</v>
      </c>
    </row>
    <row r="39" spans="1:13" ht="15.75" customHeight="1" x14ac:dyDescent="0.45">
      <c r="A39" s="33">
        <v>30</v>
      </c>
      <c r="B39" s="34">
        <f>รายชื่อนักเรียน!B35</f>
        <v>0</v>
      </c>
      <c r="C39" s="33"/>
      <c r="D39" s="33"/>
      <c r="E39" s="33"/>
      <c r="F39" s="33"/>
      <c r="G39" s="33"/>
      <c r="H39" s="33"/>
      <c r="I39" s="33"/>
      <c r="J39" s="33"/>
      <c r="K39" s="50">
        <f t="shared" si="0"/>
        <v>0</v>
      </c>
      <c r="L39" s="50">
        <f t="shared" si="1"/>
        <v>0</v>
      </c>
      <c r="M39" s="33" t="str">
        <f t="shared" si="2"/>
        <v>กำลังพัฒนา</v>
      </c>
    </row>
    <row r="40" spans="1:13" ht="15.75" customHeight="1" x14ac:dyDescent="0.45">
      <c r="A40" s="33">
        <v>31</v>
      </c>
      <c r="B40" s="34">
        <f>รายชื่อนักเรียน!B36</f>
        <v>0</v>
      </c>
      <c r="C40" s="33"/>
      <c r="D40" s="33"/>
      <c r="E40" s="33"/>
      <c r="F40" s="33"/>
      <c r="G40" s="33"/>
      <c r="H40" s="33"/>
      <c r="I40" s="33"/>
      <c r="J40" s="33"/>
      <c r="K40" s="50">
        <f t="shared" si="0"/>
        <v>0</v>
      </c>
      <c r="L40" s="50">
        <f t="shared" si="1"/>
        <v>0</v>
      </c>
      <c r="M40" s="33" t="str">
        <f t="shared" si="2"/>
        <v>กำลังพัฒนา</v>
      </c>
    </row>
    <row r="41" spans="1:13" ht="15.75" customHeight="1" x14ac:dyDescent="0.45">
      <c r="A41" s="33">
        <v>32</v>
      </c>
      <c r="B41" s="34">
        <f>รายชื่อนักเรียน!B37</f>
        <v>0</v>
      </c>
      <c r="C41" s="33"/>
      <c r="D41" s="33"/>
      <c r="E41" s="33"/>
      <c r="F41" s="33"/>
      <c r="G41" s="33"/>
      <c r="H41" s="33"/>
      <c r="I41" s="33"/>
      <c r="J41" s="33"/>
      <c r="K41" s="50">
        <f t="shared" si="0"/>
        <v>0</v>
      </c>
      <c r="L41" s="50">
        <f t="shared" si="1"/>
        <v>0</v>
      </c>
      <c r="M41" s="33" t="str">
        <f t="shared" si="2"/>
        <v>กำลังพัฒนา</v>
      </c>
    </row>
    <row r="42" spans="1:13" ht="15.75" customHeight="1" x14ac:dyDescent="0.45">
      <c r="A42" s="33">
        <v>33</v>
      </c>
      <c r="B42" s="34">
        <f>รายชื่อนักเรียน!B38</f>
        <v>0</v>
      </c>
      <c r="C42" s="33"/>
      <c r="D42" s="33"/>
      <c r="E42" s="33"/>
      <c r="F42" s="33"/>
      <c r="G42" s="33"/>
      <c r="H42" s="33"/>
      <c r="I42" s="33"/>
      <c r="J42" s="33"/>
      <c r="K42" s="50">
        <f t="shared" si="0"/>
        <v>0</v>
      </c>
      <c r="L42" s="50">
        <f t="shared" si="1"/>
        <v>0</v>
      </c>
      <c r="M42" s="33" t="str">
        <f t="shared" si="2"/>
        <v>กำลังพัฒนา</v>
      </c>
    </row>
    <row r="43" spans="1:13" ht="15.75" customHeight="1" x14ac:dyDescent="0.45">
      <c r="A43" s="33">
        <v>34</v>
      </c>
      <c r="B43" s="34">
        <f>รายชื่อนักเรียน!B39</f>
        <v>0</v>
      </c>
      <c r="C43" s="33"/>
      <c r="D43" s="33"/>
      <c r="E43" s="33"/>
      <c r="F43" s="33"/>
      <c r="G43" s="33"/>
      <c r="H43" s="33"/>
      <c r="I43" s="33"/>
      <c r="J43" s="33"/>
      <c r="K43" s="50">
        <f t="shared" si="0"/>
        <v>0</v>
      </c>
      <c r="L43" s="50">
        <f t="shared" si="1"/>
        <v>0</v>
      </c>
      <c r="M43" s="33" t="str">
        <f t="shared" si="2"/>
        <v>กำลังพัฒนา</v>
      </c>
    </row>
    <row r="44" spans="1:13" ht="15.75" customHeight="1" x14ac:dyDescent="0.45">
      <c r="A44" s="33">
        <v>35</v>
      </c>
      <c r="B44" s="34">
        <f>รายชื่อนักเรียน!B40</f>
        <v>0</v>
      </c>
      <c r="C44" s="33"/>
      <c r="D44" s="33"/>
      <c r="E44" s="33"/>
      <c r="F44" s="33"/>
      <c r="G44" s="33"/>
      <c r="H44" s="33"/>
      <c r="I44" s="33"/>
      <c r="J44" s="33"/>
      <c r="K44" s="50">
        <f t="shared" si="0"/>
        <v>0</v>
      </c>
      <c r="L44" s="50">
        <f t="shared" si="1"/>
        <v>0</v>
      </c>
      <c r="M44" s="33" t="str">
        <f t="shared" si="2"/>
        <v>กำลังพัฒนา</v>
      </c>
    </row>
    <row r="45" spans="1:13" ht="15.75" customHeight="1" x14ac:dyDescent="0.45">
      <c r="A45" s="88">
        <v>36</v>
      </c>
      <c r="B45" s="34">
        <f>รายชื่อนักเรียน!B41</f>
        <v>0</v>
      </c>
      <c r="C45" s="88"/>
      <c r="D45" s="88"/>
      <c r="E45" s="88"/>
      <c r="F45" s="88"/>
      <c r="G45" s="88"/>
      <c r="H45" s="88"/>
      <c r="I45" s="88"/>
      <c r="J45" s="88"/>
      <c r="K45" s="50">
        <f t="shared" ref="K45:K48" si="4">C45+D45+E45+F45+G45+H45+I45+J45</f>
        <v>0</v>
      </c>
      <c r="L45" s="50">
        <f t="shared" ref="L45:L48" si="5">(K45*100)/$K$9</f>
        <v>0</v>
      </c>
      <c r="M45" s="88" t="str">
        <f t="shared" ref="M45:M48" si="6">IF(L45&gt;=90,"ยอดเยี่ยม",IF(L45&gt;=80,"ดีเลิศ",IF(L45&gt;=70,"ดี",IF(L45&gt;=50,"ปานกลาง",IF(L45&lt;50,"กำลังพัฒนา")))))</f>
        <v>กำลังพัฒนา</v>
      </c>
    </row>
    <row r="46" spans="1:13" ht="15.75" customHeight="1" x14ac:dyDescent="0.45">
      <c r="A46" s="88">
        <v>37</v>
      </c>
      <c r="B46" s="34">
        <f>รายชื่อนักเรียน!B42</f>
        <v>0</v>
      </c>
      <c r="C46" s="88"/>
      <c r="D46" s="88"/>
      <c r="E46" s="88"/>
      <c r="F46" s="88"/>
      <c r="G46" s="88"/>
      <c r="H46" s="88"/>
      <c r="I46" s="88"/>
      <c r="J46" s="88"/>
      <c r="K46" s="50">
        <f t="shared" si="4"/>
        <v>0</v>
      </c>
      <c r="L46" s="50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88">
        <v>38</v>
      </c>
      <c r="B47" s="34">
        <f>รายชื่อนักเรียน!B43</f>
        <v>0</v>
      </c>
      <c r="C47" s="88"/>
      <c r="D47" s="88"/>
      <c r="E47" s="88"/>
      <c r="F47" s="88"/>
      <c r="G47" s="88"/>
      <c r="H47" s="88"/>
      <c r="I47" s="88"/>
      <c r="J47" s="88"/>
      <c r="K47" s="50">
        <f t="shared" si="4"/>
        <v>0</v>
      </c>
      <c r="L47" s="50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88">
        <v>39</v>
      </c>
      <c r="B48" s="34">
        <f>รายชื่อนักเรียน!B44</f>
        <v>0</v>
      </c>
      <c r="C48" s="88"/>
      <c r="D48" s="88"/>
      <c r="E48" s="88"/>
      <c r="F48" s="88"/>
      <c r="G48" s="88"/>
      <c r="H48" s="88"/>
      <c r="I48" s="88"/>
      <c r="J48" s="88"/>
      <c r="K48" s="50">
        <f t="shared" si="4"/>
        <v>0</v>
      </c>
      <c r="L48" s="50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3">
        <v>40</v>
      </c>
      <c r="B49" s="34">
        <f>รายชื่อนักเรียน!B45</f>
        <v>0</v>
      </c>
      <c r="C49" s="33"/>
      <c r="D49" s="33"/>
      <c r="E49" s="33"/>
      <c r="F49" s="33"/>
      <c r="G49" s="33"/>
      <c r="H49" s="33"/>
      <c r="I49" s="33"/>
      <c r="J49" s="33"/>
      <c r="K49" s="50">
        <f t="shared" si="0"/>
        <v>0</v>
      </c>
      <c r="L49" s="50">
        <f t="shared" si="1"/>
        <v>0</v>
      </c>
      <c r="M49" s="33" t="str">
        <f t="shared" si="2"/>
        <v>กำลังพัฒนา</v>
      </c>
    </row>
    <row r="50" spans="1:13" ht="15.75" customHeight="1" x14ac:dyDescent="0.45">
      <c r="A50" s="155" t="s">
        <v>12</v>
      </c>
      <c r="B50" s="156"/>
      <c r="C50" s="57">
        <f>(SUM(C10:C49)/COUNTA(B10:B49))</f>
        <v>7.4999999999999997E-2</v>
      </c>
      <c r="D50" s="57">
        <f>(SUM(D10:D49)/COUNTA(B10:B49))</f>
        <v>7.4999999999999997E-2</v>
      </c>
      <c r="E50" s="57">
        <f>(SUM(E10:E49)/COUNTA(B10:B49))</f>
        <v>7.4999999999999997E-2</v>
      </c>
      <c r="F50" s="57">
        <f>(SUM(F10:F49)/COUNTA(B10:B49))</f>
        <v>7.4999999999999997E-2</v>
      </c>
      <c r="G50" s="57">
        <f>(SUM(G10:G49)/COUNTA(B10:B49))</f>
        <v>7.4999999999999997E-2</v>
      </c>
      <c r="H50" s="57">
        <f>(SUM(H10:H49)/COUNTA(B10:B49))</f>
        <v>7.4999999999999997E-2</v>
      </c>
      <c r="I50" s="57">
        <f>(SUM(I10:I49)/COUNTA(B10:B49))</f>
        <v>7.4999999999999997E-2</v>
      </c>
      <c r="J50" s="57">
        <f>(SUM(J10:J49)/COUNTA(B10:B49))</f>
        <v>7.4999999999999997E-2</v>
      </c>
      <c r="K50" s="58">
        <f>SUM(C50:J50)</f>
        <v>0.6</v>
      </c>
      <c r="L50" s="58">
        <f t="shared" si="1"/>
        <v>2.5</v>
      </c>
      <c r="M50" s="57" t="str">
        <f>IF(L50&gt;=90,"ยอดเยี่ยม",IF(L50&gt;=80,"ดีเลิศ",IF(L50&gt;=70,"ดี",IF(L50&gt;=50,"ปานกลาง",IF(L50&lt;50,"กำลังพัฒนา")))))</f>
        <v>กำลังพัฒนา</v>
      </c>
    </row>
    <row r="53" spans="1:13" ht="17.25" x14ac:dyDescent="0.4">
      <c r="B53" s="150" t="str">
        <f>สรุป1.1.1!B55</f>
        <v>ลงชื่อ..........................................ผู้ประเมิน</v>
      </c>
      <c r="C53" s="150"/>
      <c r="D53" s="150"/>
      <c r="E53" s="150"/>
      <c r="F53" s="150"/>
      <c r="G53" s="21"/>
      <c r="H53" s="150" t="str">
        <f>เจตคติอาชีพ!H55</f>
        <v>ลงชื่อ..........................................ผู้ประเมิน</v>
      </c>
      <c r="I53" s="150"/>
      <c r="J53" s="150"/>
      <c r="K53" s="150"/>
      <c r="L53" s="150"/>
    </row>
    <row r="54" spans="1:13" ht="17.25" x14ac:dyDescent="0.4">
      <c r="B54" s="150" t="str">
        <f>สรุป1.1.1!B56</f>
        <v>(นางสาววัชโรบล มณีรัตน์)</v>
      </c>
      <c r="C54" s="150"/>
      <c r="D54" s="150"/>
      <c r="E54" s="150"/>
      <c r="F54" s="21"/>
      <c r="G54" s="21"/>
      <c r="H54" s="150" t="str">
        <f>เจตคติอาชีพ!H56</f>
        <v>(นายสิงหล กลิ่นน้อย)</v>
      </c>
      <c r="I54" s="150"/>
      <c r="J54" s="150"/>
      <c r="K54" s="150"/>
      <c r="L54" s="150"/>
    </row>
    <row r="55" spans="1:13" ht="17.25" x14ac:dyDescent="0.4">
      <c r="B55" s="150"/>
      <c r="C55" s="150"/>
      <c r="D55" s="150"/>
      <c r="E55" s="150"/>
      <c r="F55" s="21"/>
      <c r="G55" s="21"/>
      <c r="H55" s="150"/>
      <c r="I55" s="150"/>
      <c r="J55" s="150"/>
      <c r="K55" s="150"/>
      <c r="L55" s="150"/>
    </row>
    <row r="56" spans="1:13" ht="17.25" x14ac:dyDescent="0.4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</row>
  </sheetData>
  <mergeCells count="28">
    <mergeCell ref="A50:B50"/>
    <mergeCell ref="G8:G9"/>
    <mergeCell ref="H8:H9"/>
    <mergeCell ref="I8:I9"/>
    <mergeCell ref="J8:J9"/>
    <mergeCell ref="A7:A9"/>
    <mergeCell ref="B7:B9"/>
    <mergeCell ref="C7:J7"/>
    <mergeCell ref="C8:C9"/>
    <mergeCell ref="D8:D9"/>
    <mergeCell ref="E8:E9"/>
    <mergeCell ref="F8:F9"/>
    <mergeCell ref="A1:M1"/>
    <mergeCell ref="N1:V1"/>
    <mergeCell ref="A2:M2"/>
    <mergeCell ref="N2:V2"/>
    <mergeCell ref="T8:T9"/>
    <mergeCell ref="N8:N9"/>
    <mergeCell ref="O8:S8"/>
    <mergeCell ref="K7:K8"/>
    <mergeCell ref="L7:L9"/>
    <mergeCell ref="M7:M9"/>
    <mergeCell ref="B53:F53"/>
    <mergeCell ref="B54:E54"/>
    <mergeCell ref="B55:E55"/>
    <mergeCell ref="H53:L53"/>
    <mergeCell ref="H54:L54"/>
    <mergeCell ref="H55:L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157</v>
      </c>
      <c r="G5" s="29"/>
      <c r="H5" s="29"/>
    </row>
    <row r="6" spans="1:13" s="25" customFormat="1" ht="19.5" customHeight="1" x14ac:dyDescent="0.5">
      <c r="A6" s="29" t="s">
        <v>156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47">
        <f>คิดวิเคราะห์!C9</f>
        <v>243454</v>
      </c>
      <c r="D9" s="138"/>
      <c r="E9" s="147">
        <f>คิดวิเคราะห์!E9</f>
        <v>243526</v>
      </c>
      <c r="F9" s="138"/>
      <c r="G9" s="147">
        <f>คิดวิเคราะห์!G9</f>
        <v>243615</v>
      </c>
      <c r="H9" s="138"/>
      <c r="I9" s="147">
        <f>คิดวิเคราะห์!I9</f>
        <v>243692</v>
      </c>
      <c r="J9" s="138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33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33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33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33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33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33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33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33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33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33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33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33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33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33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33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33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33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33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33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33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33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33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33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33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33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33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33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33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33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33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33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33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33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33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33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ref="K47:K50" si="7">C47+E47+G47+I47</f>
        <v>0</v>
      </c>
      <c r="L47" s="36">
        <f t="shared" ref="L47:L50" si="8">(K47*100)/$K$11</f>
        <v>0</v>
      </c>
      <c r="M47" s="88" t="str">
        <f t="shared" ref="M47:M50" si="9">IF(L47&gt;=90,"ยอดเยี่ยม",IF(L47&gt;=80,"ดีเลิศ",IF(L47&gt;=70,"ดี",IF(L47&gt;=50,"ปานกลาง",IF(L47&lt;50,"กำลังพัฒนา")))))</f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7"/>
        <v>0</v>
      </c>
      <c r="L48" s="36">
        <f t="shared" si="8"/>
        <v>0</v>
      </c>
      <c r="M48" s="88" t="str">
        <f t="shared" si="9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7"/>
        <v>0</v>
      </c>
      <c r="L49" s="36">
        <f t="shared" si="8"/>
        <v>0</v>
      </c>
      <c r="M49" s="88" t="str">
        <f t="shared" si="9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7"/>
        <v>0</v>
      </c>
      <c r="L50" s="36">
        <f t="shared" si="8"/>
        <v>0</v>
      </c>
      <c r="M50" s="88" t="str">
        <f t="shared" si="9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33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33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เจตคติอาชีพ!H55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เจตคติอาชีพ!H56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.5" style="2" customWidth="1"/>
    <col min="3" max="12" width="5.25" style="2" customWidth="1"/>
    <col min="13" max="13" width="8.6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158</v>
      </c>
      <c r="G5" s="29"/>
      <c r="H5" s="29"/>
    </row>
    <row r="6" spans="1:13" s="25" customFormat="1" ht="19.5" customHeight="1" x14ac:dyDescent="0.5">
      <c r="A6" s="29" t="s">
        <v>159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เจตคติอาชีพ!H55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เจตคติอาชีพ!H56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.1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151</v>
      </c>
      <c r="B5" s="29"/>
      <c r="C5" s="29"/>
      <c r="D5" s="29"/>
      <c r="E5" s="29"/>
      <c r="F5" s="29" t="s">
        <v>160</v>
      </c>
      <c r="G5" s="29"/>
      <c r="H5" s="29"/>
    </row>
    <row r="6" spans="1:13" s="25" customFormat="1" ht="19.5" customHeight="1" x14ac:dyDescent="0.5">
      <c r="A6" s="29" t="s">
        <v>161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เจตคติอาชีพ!H55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เจตคติอาชีพ!H56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421"/>
  <sheetViews>
    <sheetView workbookViewId="0">
      <selection activeCell="M3" sqref="M3"/>
    </sheetView>
  </sheetViews>
  <sheetFormatPr defaultRowHeight="14.25" x14ac:dyDescent="0.2"/>
  <cols>
    <col min="1" max="1" width="3.25" style="2" customWidth="1"/>
    <col min="2" max="2" width="18" style="2" customWidth="1"/>
    <col min="3" max="5" width="5.875" style="2" customWidth="1"/>
    <col min="6" max="6" width="6.75" style="2" customWidth="1"/>
    <col min="7" max="10" width="5.875" style="2" customWidth="1"/>
    <col min="11" max="11" width="10.5" style="2" customWidth="1"/>
    <col min="12" max="12" width="9" style="2"/>
    <col min="13" max="18" width="9.875" style="2" customWidth="1"/>
    <col min="19" max="16384" width="9" style="2"/>
  </cols>
  <sheetData>
    <row r="1" spans="1:22" ht="18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 t="s">
        <v>71</v>
      </c>
      <c r="M1" s="124"/>
      <c r="N1" s="124"/>
      <c r="O1" s="124"/>
      <c r="P1" s="124"/>
      <c r="Q1" s="124"/>
      <c r="R1" s="124"/>
      <c r="S1" s="124"/>
    </row>
    <row r="2" spans="1:22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 t="s">
        <v>49</v>
      </c>
      <c r="M2" s="124"/>
      <c r="N2" s="124"/>
      <c r="O2" s="124"/>
      <c r="P2" s="124"/>
      <c r="Q2" s="124"/>
      <c r="R2" s="124"/>
      <c r="S2" s="124"/>
    </row>
    <row r="3" spans="1:22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70" t="str">
        <f>ผลสัมฤทธิ์1.1.5!$B$3</f>
        <v>ชั้นมัธยมมศึกษาปีที่</v>
      </c>
      <c r="N3" s="71" t="str">
        <f>อ่าน!C3</f>
        <v>2</v>
      </c>
      <c r="O3" s="70"/>
      <c r="P3" s="65" t="s">
        <v>227</v>
      </c>
      <c r="Q3" s="65"/>
      <c r="R3" s="72">
        <f>อ่าน!G3</f>
        <v>2566</v>
      </c>
      <c r="S3" s="65"/>
      <c r="T3" s="65"/>
      <c r="U3" s="65"/>
      <c r="V3" s="65"/>
    </row>
    <row r="4" spans="1:22" s="25" customFormat="1" ht="19.5" customHeight="1" x14ac:dyDescent="0.5">
      <c r="A4" s="32" t="s">
        <v>50</v>
      </c>
      <c r="B4" s="32"/>
      <c r="C4" s="29"/>
      <c r="D4" s="29"/>
      <c r="E4" s="32" t="s">
        <v>150</v>
      </c>
      <c r="F4" s="29"/>
      <c r="G4" s="29"/>
      <c r="H4" s="29"/>
      <c r="L4" s="32" t="s">
        <v>50</v>
      </c>
      <c r="M4" s="32"/>
      <c r="N4" s="29"/>
      <c r="O4" s="29"/>
      <c r="P4" s="32" t="s">
        <v>150</v>
      </c>
      <c r="Q4" s="29"/>
      <c r="R4" s="29"/>
      <c r="S4" s="29"/>
    </row>
    <row r="5" spans="1:22" s="25" customFormat="1" ht="19.5" customHeight="1" x14ac:dyDescent="0.5">
      <c r="A5" s="29" t="s">
        <v>151</v>
      </c>
      <c r="B5" s="29"/>
      <c r="C5" s="29"/>
      <c r="D5" s="29"/>
      <c r="E5" s="29"/>
      <c r="F5" s="29"/>
      <c r="G5" s="29"/>
      <c r="H5" s="29"/>
      <c r="L5" s="29" t="s">
        <v>151</v>
      </c>
      <c r="M5" s="29"/>
      <c r="N5" s="29"/>
      <c r="O5" s="29"/>
      <c r="P5" s="29"/>
      <c r="Q5" s="29"/>
      <c r="R5" s="29"/>
      <c r="S5" s="29"/>
    </row>
    <row r="6" spans="1:22" s="25" customFormat="1" ht="19.5" customHeight="1" x14ac:dyDescent="0.5">
      <c r="A6" s="29" t="s">
        <v>152</v>
      </c>
      <c r="B6" s="29"/>
      <c r="C6" s="29"/>
      <c r="D6" s="29"/>
      <c r="E6" s="29"/>
      <c r="F6" s="29"/>
      <c r="G6" s="29"/>
      <c r="H6" s="29"/>
      <c r="L6" s="29" t="s">
        <v>152</v>
      </c>
      <c r="M6" s="29"/>
      <c r="N6" s="29"/>
      <c r="O6" s="29"/>
      <c r="P6" s="29"/>
      <c r="Q6" s="29"/>
      <c r="R6" s="29"/>
      <c r="S6" s="29"/>
    </row>
    <row r="7" spans="1:22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8" t="s">
        <v>12</v>
      </c>
      <c r="J7" s="129"/>
      <c r="K7" s="134" t="s">
        <v>20</v>
      </c>
    </row>
    <row r="8" spans="1:22" ht="15.75" customHeight="1" x14ac:dyDescent="0.5">
      <c r="A8" s="125"/>
      <c r="B8" s="125"/>
      <c r="C8" s="128" t="s">
        <v>153</v>
      </c>
      <c r="D8" s="140"/>
      <c r="E8" s="128" t="s">
        <v>154</v>
      </c>
      <c r="F8" s="140"/>
      <c r="G8" s="128" t="s">
        <v>155</v>
      </c>
      <c r="H8" s="140"/>
      <c r="I8" s="130"/>
      <c r="J8" s="131"/>
      <c r="K8" s="135"/>
      <c r="L8" s="142" t="s">
        <v>75</v>
      </c>
      <c r="M8" s="144" t="s">
        <v>20</v>
      </c>
      <c r="N8" s="145"/>
      <c r="O8" s="145"/>
      <c r="P8" s="145"/>
      <c r="Q8" s="146"/>
      <c r="R8" s="142" t="s">
        <v>6</v>
      </c>
    </row>
    <row r="9" spans="1:22" ht="15.75" customHeight="1" x14ac:dyDescent="0.5">
      <c r="A9" s="125"/>
      <c r="B9" s="125"/>
      <c r="C9" s="132"/>
      <c r="D9" s="141"/>
      <c r="E9" s="132"/>
      <c r="F9" s="141"/>
      <c r="G9" s="132"/>
      <c r="H9" s="141"/>
      <c r="I9" s="132"/>
      <c r="J9" s="133"/>
      <c r="K9" s="135"/>
      <c r="L9" s="143"/>
      <c r="M9" s="41" t="s">
        <v>76</v>
      </c>
      <c r="N9" s="41" t="s">
        <v>77</v>
      </c>
      <c r="O9" s="41" t="s">
        <v>18</v>
      </c>
      <c r="P9" s="41" t="s">
        <v>78</v>
      </c>
      <c r="Q9" s="41" t="s">
        <v>79</v>
      </c>
      <c r="R9" s="143"/>
    </row>
    <row r="10" spans="1:22" ht="15.75" customHeight="1" x14ac:dyDescent="0.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135"/>
      <c r="L10" s="41" t="s">
        <v>24</v>
      </c>
      <c r="M10" s="42">
        <f>COUNTIF(K12:K51,"ยอดเยี่ยม")</f>
        <v>0</v>
      </c>
      <c r="N10" s="42">
        <f>COUNTIF(K12:K51,"ดีเลิศ")</f>
        <v>0</v>
      </c>
      <c r="O10" s="42">
        <f>COUNTIF(K12:K51,"ดี")</f>
        <v>0</v>
      </c>
      <c r="P10" s="42">
        <f>COUNTIF(K12:K51,"ปานกลาง")</f>
        <v>0</v>
      </c>
      <c r="Q10" s="42">
        <f>COUNTIF(K12:K51,"กำลังพัฒนา")</f>
        <v>40</v>
      </c>
      <c r="R10" s="42">
        <f>SUM(M10:Q10)</f>
        <v>40</v>
      </c>
    </row>
    <row r="11" spans="1:22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40</v>
      </c>
      <c r="H11" s="125"/>
      <c r="I11" s="33">
        <v>120</v>
      </c>
      <c r="J11" s="125"/>
      <c r="K11" s="136"/>
      <c r="L11" s="41" t="s">
        <v>61</v>
      </c>
      <c r="M11" s="43">
        <f t="shared" ref="M11:R11" si="0">(M10*100)/$R$10</f>
        <v>0</v>
      </c>
      <c r="N11" s="43">
        <f t="shared" si="0"/>
        <v>0</v>
      </c>
      <c r="O11" s="43">
        <f t="shared" si="0"/>
        <v>0</v>
      </c>
      <c r="P11" s="43">
        <f t="shared" si="0"/>
        <v>0</v>
      </c>
      <c r="Q11" s="43">
        <f t="shared" si="0"/>
        <v>100</v>
      </c>
      <c r="R11" s="43">
        <f t="shared" si="0"/>
        <v>100</v>
      </c>
    </row>
    <row r="12" spans="1:22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>
        <f>ภูมิใจท้องถิ่น!K12</f>
        <v>0</v>
      </c>
      <c r="D12" s="36">
        <f>ภูมิใจท้องถิ่น!L12</f>
        <v>0</v>
      </c>
      <c r="E12" s="35">
        <f>เห็นคุณค่าความเป็นไทย!K12</f>
        <v>0</v>
      </c>
      <c r="F12" s="36">
        <f>เห็นคุณค่าความเป็นไทย!L12</f>
        <v>0</v>
      </c>
      <c r="G12" s="35">
        <f>อนุรักษ์!K12</f>
        <v>0</v>
      </c>
      <c r="H12" s="36">
        <f>อนุรักษ์!L12</f>
        <v>0</v>
      </c>
      <c r="I12" s="37">
        <f>C12+E12+G12</f>
        <v>0</v>
      </c>
      <c r="J12" s="36">
        <f>(I12*100)/$I$11</f>
        <v>0</v>
      </c>
      <c r="K12" s="33" t="str">
        <f>IF(J12&gt;=90,"ยอดเยี่ยม",IF(J12&gt;=80,"ดีเลิศ",IF(J12&gt;=70,"ดี",IF(J12&gt;=50,"ปานกลาง",IF(J12&lt;50,"กำลังพัฒนา")))))</f>
        <v>กำลังพัฒนา</v>
      </c>
    </row>
    <row r="13" spans="1:22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7">
        <f>ภูมิใจท้องถิ่น!K13</f>
        <v>0</v>
      </c>
      <c r="D13" s="36">
        <f>ภูมิใจท้องถิ่น!L13</f>
        <v>0</v>
      </c>
      <c r="E13" s="37">
        <f>เห็นคุณค่าความเป็นไทย!K13</f>
        <v>0</v>
      </c>
      <c r="F13" s="36">
        <f>เห็นคุณค่าความเป็นไทย!L13</f>
        <v>0</v>
      </c>
      <c r="G13" s="37">
        <f>อนุรักษ์!K13</f>
        <v>0</v>
      </c>
      <c r="H13" s="36">
        <f>อนุรักษ์!L13</f>
        <v>0</v>
      </c>
      <c r="I13" s="37">
        <f t="shared" ref="I13:I51" si="1">C13+E13+G13</f>
        <v>0</v>
      </c>
      <c r="J13" s="36">
        <f t="shared" ref="J13:J52" si="2">(I13*100)/$I$11</f>
        <v>0</v>
      </c>
      <c r="K13" s="33" t="str">
        <f t="shared" ref="K13:K51" si="3">IF(J13&gt;=90,"ยอดเยี่ยม",IF(J13&gt;=80,"ดีเลิศ",IF(J13&gt;=70,"ดี",IF(J13&gt;=50,"ปานกลาง",IF(J13&lt;50,"กำลังพัฒนา")))))</f>
        <v>กำลังพัฒนา</v>
      </c>
    </row>
    <row r="14" spans="1:22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7">
        <f>ภูมิใจท้องถิ่น!K14</f>
        <v>0</v>
      </c>
      <c r="D14" s="36">
        <f>ภูมิใจท้องถิ่น!L14</f>
        <v>0</v>
      </c>
      <c r="E14" s="37">
        <f>เห็นคุณค่าความเป็นไทย!K14</f>
        <v>0</v>
      </c>
      <c r="F14" s="36">
        <f>เห็นคุณค่าความเป็นไทย!L14</f>
        <v>0</v>
      </c>
      <c r="G14" s="37">
        <f>อนุรักษ์!K14</f>
        <v>0</v>
      </c>
      <c r="H14" s="36">
        <f>อนุรักษ์!L14</f>
        <v>0</v>
      </c>
      <c r="I14" s="37">
        <f t="shared" si="1"/>
        <v>0</v>
      </c>
      <c r="J14" s="36">
        <f t="shared" si="2"/>
        <v>0</v>
      </c>
      <c r="K14" s="33" t="str">
        <f t="shared" si="3"/>
        <v>กำลังพัฒนา</v>
      </c>
    </row>
    <row r="15" spans="1:22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7">
        <f>ภูมิใจท้องถิ่น!K15</f>
        <v>0</v>
      </c>
      <c r="D15" s="36">
        <f>ภูมิใจท้องถิ่น!L15</f>
        <v>0</v>
      </c>
      <c r="E15" s="37">
        <f>เห็นคุณค่าความเป็นไทย!K15</f>
        <v>0</v>
      </c>
      <c r="F15" s="36">
        <f>เห็นคุณค่าความเป็นไทย!L15</f>
        <v>0</v>
      </c>
      <c r="G15" s="37">
        <f>อนุรักษ์!K15</f>
        <v>0</v>
      </c>
      <c r="H15" s="36">
        <f>อนุรักษ์!L15</f>
        <v>0</v>
      </c>
      <c r="I15" s="37">
        <f t="shared" si="1"/>
        <v>0</v>
      </c>
      <c r="J15" s="36">
        <f t="shared" si="2"/>
        <v>0</v>
      </c>
      <c r="K15" s="33" t="str">
        <f t="shared" si="3"/>
        <v>กำลังพัฒนา</v>
      </c>
    </row>
    <row r="16" spans="1:22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7">
        <f>ภูมิใจท้องถิ่น!K16</f>
        <v>0</v>
      </c>
      <c r="D16" s="36">
        <f>ภูมิใจท้องถิ่น!L16</f>
        <v>0</v>
      </c>
      <c r="E16" s="37">
        <f>เห็นคุณค่าความเป็นไทย!K16</f>
        <v>0</v>
      </c>
      <c r="F16" s="36">
        <f>เห็นคุณค่าความเป็นไทย!L16</f>
        <v>0</v>
      </c>
      <c r="G16" s="37">
        <f>อนุรักษ์!K16</f>
        <v>0</v>
      </c>
      <c r="H16" s="36">
        <f>อนุรักษ์!L16</f>
        <v>0</v>
      </c>
      <c r="I16" s="37">
        <f t="shared" si="1"/>
        <v>0</v>
      </c>
      <c r="J16" s="36">
        <f t="shared" si="2"/>
        <v>0</v>
      </c>
      <c r="K16" s="33" t="str">
        <f t="shared" si="3"/>
        <v>กำลังพัฒนา</v>
      </c>
    </row>
    <row r="17" spans="1:11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7">
        <f>ภูมิใจท้องถิ่น!K17</f>
        <v>0</v>
      </c>
      <c r="D17" s="36">
        <f>ภูมิใจท้องถิ่น!L17</f>
        <v>0</v>
      </c>
      <c r="E17" s="37">
        <f>เห็นคุณค่าความเป็นไทย!K17</f>
        <v>0</v>
      </c>
      <c r="F17" s="36">
        <f>เห็นคุณค่าความเป็นไทย!L17</f>
        <v>0</v>
      </c>
      <c r="G17" s="37">
        <f>อนุรักษ์!K17</f>
        <v>0</v>
      </c>
      <c r="H17" s="36">
        <f>อนุรักษ์!L17</f>
        <v>0</v>
      </c>
      <c r="I17" s="37">
        <f t="shared" si="1"/>
        <v>0</v>
      </c>
      <c r="J17" s="36">
        <f t="shared" si="2"/>
        <v>0</v>
      </c>
      <c r="K17" s="33" t="str">
        <f t="shared" si="3"/>
        <v>กำลังพัฒนา</v>
      </c>
    </row>
    <row r="18" spans="1:11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7">
        <f>ภูมิใจท้องถิ่น!K18</f>
        <v>0</v>
      </c>
      <c r="D18" s="36">
        <f>ภูมิใจท้องถิ่น!L18</f>
        <v>0</v>
      </c>
      <c r="E18" s="37">
        <f>เห็นคุณค่าความเป็นไทย!K18</f>
        <v>0</v>
      </c>
      <c r="F18" s="36">
        <f>เห็นคุณค่าความเป็นไทย!L18</f>
        <v>0</v>
      </c>
      <c r="G18" s="37">
        <f>อนุรักษ์!K18</f>
        <v>0</v>
      </c>
      <c r="H18" s="36">
        <f>อนุรักษ์!L18</f>
        <v>0</v>
      </c>
      <c r="I18" s="37">
        <f t="shared" si="1"/>
        <v>0</v>
      </c>
      <c r="J18" s="36">
        <f t="shared" si="2"/>
        <v>0</v>
      </c>
      <c r="K18" s="33" t="str">
        <f t="shared" si="3"/>
        <v>กำลังพัฒนา</v>
      </c>
    </row>
    <row r="19" spans="1:11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7">
        <f>ภูมิใจท้องถิ่น!K19</f>
        <v>0</v>
      </c>
      <c r="D19" s="36">
        <f>ภูมิใจท้องถิ่น!L19</f>
        <v>0</v>
      </c>
      <c r="E19" s="37">
        <f>เห็นคุณค่าความเป็นไทย!K19</f>
        <v>0</v>
      </c>
      <c r="F19" s="36">
        <f>เห็นคุณค่าความเป็นไทย!L19</f>
        <v>0</v>
      </c>
      <c r="G19" s="37">
        <f>อนุรักษ์!K19</f>
        <v>0</v>
      </c>
      <c r="H19" s="36">
        <f>อนุรักษ์!L19</f>
        <v>0</v>
      </c>
      <c r="I19" s="37">
        <f t="shared" si="1"/>
        <v>0</v>
      </c>
      <c r="J19" s="36">
        <f t="shared" si="2"/>
        <v>0</v>
      </c>
      <c r="K19" s="33" t="str">
        <f t="shared" si="3"/>
        <v>กำลังพัฒนา</v>
      </c>
    </row>
    <row r="20" spans="1:11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7">
        <f>ภูมิใจท้องถิ่น!K20</f>
        <v>0</v>
      </c>
      <c r="D20" s="36">
        <f>ภูมิใจท้องถิ่น!L20</f>
        <v>0</v>
      </c>
      <c r="E20" s="37">
        <f>เห็นคุณค่าความเป็นไทย!K20</f>
        <v>0</v>
      </c>
      <c r="F20" s="36">
        <f>เห็นคุณค่าความเป็นไทย!L20</f>
        <v>0</v>
      </c>
      <c r="G20" s="37">
        <f>อนุรักษ์!K20</f>
        <v>0</v>
      </c>
      <c r="H20" s="36">
        <f>อนุรักษ์!L20</f>
        <v>0</v>
      </c>
      <c r="I20" s="37">
        <f t="shared" si="1"/>
        <v>0</v>
      </c>
      <c r="J20" s="36">
        <f t="shared" si="2"/>
        <v>0</v>
      </c>
      <c r="K20" s="33" t="str">
        <f t="shared" si="3"/>
        <v>กำลังพัฒนา</v>
      </c>
    </row>
    <row r="21" spans="1:11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7">
        <f>ภูมิใจท้องถิ่น!K21</f>
        <v>0</v>
      </c>
      <c r="D21" s="36">
        <f>ภูมิใจท้องถิ่น!L21</f>
        <v>0</v>
      </c>
      <c r="E21" s="37">
        <f>เห็นคุณค่าความเป็นไทย!K21</f>
        <v>0</v>
      </c>
      <c r="F21" s="36">
        <f>เห็นคุณค่าความเป็นไทย!L21</f>
        <v>0</v>
      </c>
      <c r="G21" s="37">
        <f>อนุรักษ์!K21</f>
        <v>0</v>
      </c>
      <c r="H21" s="36">
        <f>อนุรักษ์!L21</f>
        <v>0</v>
      </c>
      <c r="I21" s="37">
        <f t="shared" si="1"/>
        <v>0</v>
      </c>
      <c r="J21" s="36">
        <f t="shared" si="2"/>
        <v>0</v>
      </c>
      <c r="K21" s="33" t="str">
        <f t="shared" si="3"/>
        <v>กำลังพัฒนา</v>
      </c>
    </row>
    <row r="22" spans="1:11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7">
        <f>ภูมิใจท้องถิ่น!K22</f>
        <v>0</v>
      </c>
      <c r="D22" s="36">
        <f>ภูมิใจท้องถิ่น!L22</f>
        <v>0</v>
      </c>
      <c r="E22" s="37">
        <f>เห็นคุณค่าความเป็นไทย!K22</f>
        <v>0</v>
      </c>
      <c r="F22" s="36">
        <f>เห็นคุณค่าความเป็นไทย!L22</f>
        <v>0</v>
      </c>
      <c r="G22" s="37">
        <f>อนุรักษ์!K22</f>
        <v>0</v>
      </c>
      <c r="H22" s="36">
        <f>อนุรักษ์!L22</f>
        <v>0</v>
      </c>
      <c r="I22" s="37">
        <f t="shared" si="1"/>
        <v>0</v>
      </c>
      <c r="J22" s="36">
        <f t="shared" si="2"/>
        <v>0</v>
      </c>
      <c r="K22" s="33" t="str">
        <f t="shared" si="3"/>
        <v>กำลังพัฒนา</v>
      </c>
    </row>
    <row r="23" spans="1:11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7">
        <f>ภูมิใจท้องถิ่น!K23</f>
        <v>0</v>
      </c>
      <c r="D23" s="36">
        <f>ภูมิใจท้องถิ่น!L23</f>
        <v>0</v>
      </c>
      <c r="E23" s="37">
        <f>เห็นคุณค่าความเป็นไทย!K23</f>
        <v>0</v>
      </c>
      <c r="F23" s="36">
        <f>เห็นคุณค่าความเป็นไทย!L23</f>
        <v>0</v>
      </c>
      <c r="G23" s="37">
        <f>อนุรักษ์!K23</f>
        <v>0</v>
      </c>
      <c r="H23" s="36">
        <f>อนุรักษ์!L23</f>
        <v>0</v>
      </c>
      <c r="I23" s="37">
        <f t="shared" si="1"/>
        <v>0</v>
      </c>
      <c r="J23" s="36">
        <f t="shared" si="2"/>
        <v>0</v>
      </c>
      <c r="K23" s="33" t="str">
        <f t="shared" si="3"/>
        <v>กำลังพัฒนา</v>
      </c>
    </row>
    <row r="24" spans="1:11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7">
        <f>ภูมิใจท้องถิ่น!K24</f>
        <v>0</v>
      </c>
      <c r="D24" s="36">
        <f>ภูมิใจท้องถิ่น!L24</f>
        <v>0</v>
      </c>
      <c r="E24" s="37">
        <f>เห็นคุณค่าความเป็นไทย!K24</f>
        <v>0</v>
      </c>
      <c r="F24" s="36">
        <f>เห็นคุณค่าความเป็นไทย!L24</f>
        <v>0</v>
      </c>
      <c r="G24" s="37">
        <f>อนุรักษ์!K24</f>
        <v>0</v>
      </c>
      <c r="H24" s="36">
        <f>อนุรักษ์!L24</f>
        <v>0</v>
      </c>
      <c r="I24" s="37">
        <f t="shared" si="1"/>
        <v>0</v>
      </c>
      <c r="J24" s="36">
        <f t="shared" si="2"/>
        <v>0</v>
      </c>
      <c r="K24" s="33" t="str">
        <f t="shared" si="3"/>
        <v>กำลังพัฒนา</v>
      </c>
    </row>
    <row r="25" spans="1:11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7">
        <f>ภูมิใจท้องถิ่น!K25</f>
        <v>0</v>
      </c>
      <c r="D25" s="36">
        <f>ภูมิใจท้องถิ่น!L25</f>
        <v>0</v>
      </c>
      <c r="E25" s="37">
        <f>เห็นคุณค่าความเป็นไทย!K25</f>
        <v>0</v>
      </c>
      <c r="F25" s="36">
        <f>เห็นคุณค่าความเป็นไทย!L25</f>
        <v>0</v>
      </c>
      <c r="G25" s="37">
        <f>อนุรักษ์!K25</f>
        <v>0</v>
      </c>
      <c r="H25" s="36">
        <f>อนุรักษ์!L25</f>
        <v>0</v>
      </c>
      <c r="I25" s="37">
        <f t="shared" si="1"/>
        <v>0</v>
      </c>
      <c r="J25" s="36">
        <f t="shared" si="2"/>
        <v>0</v>
      </c>
      <c r="K25" s="33" t="str">
        <f t="shared" si="3"/>
        <v>กำลังพัฒนา</v>
      </c>
    </row>
    <row r="26" spans="1:11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7">
        <f>ภูมิใจท้องถิ่น!K26</f>
        <v>0</v>
      </c>
      <c r="D26" s="36">
        <f>ภูมิใจท้องถิ่น!L26</f>
        <v>0</v>
      </c>
      <c r="E26" s="37">
        <f>เห็นคุณค่าความเป็นไทย!K26</f>
        <v>0</v>
      </c>
      <c r="F26" s="36">
        <f>เห็นคุณค่าความเป็นไทย!L26</f>
        <v>0</v>
      </c>
      <c r="G26" s="37">
        <f>อนุรักษ์!K26</f>
        <v>0</v>
      </c>
      <c r="H26" s="36">
        <f>อนุรักษ์!L26</f>
        <v>0</v>
      </c>
      <c r="I26" s="37">
        <f t="shared" si="1"/>
        <v>0</v>
      </c>
      <c r="J26" s="36">
        <f t="shared" si="2"/>
        <v>0</v>
      </c>
      <c r="K26" s="33" t="str">
        <f t="shared" si="3"/>
        <v>กำลังพัฒนา</v>
      </c>
    </row>
    <row r="27" spans="1:11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7">
        <f>ภูมิใจท้องถิ่น!K27</f>
        <v>0</v>
      </c>
      <c r="D27" s="36">
        <f>ภูมิใจท้องถิ่น!L27</f>
        <v>0</v>
      </c>
      <c r="E27" s="37">
        <f>เห็นคุณค่าความเป็นไทย!K27</f>
        <v>0</v>
      </c>
      <c r="F27" s="36">
        <f>เห็นคุณค่าความเป็นไทย!L27</f>
        <v>0</v>
      </c>
      <c r="G27" s="37">
        <f>อนุรักษ์!K27</f>
        <v>0</v>
      </c>
      <c r="H27" s="36">
        <f>อนุรักษ์!L27</f>
        <v>0</v>
      </c>
      <c r="I27" s="37">
        <f t="shared" si="1"/>
        <v>0</v>
      </c>
      <c r="J27" s="36">
        <f t="shared" si="2"/>
        <v>0</v>
      </c>
      <c r="K27" s="33" t="str">
        <f t="shared" si="3"/>
        <v>กำลังพัฒนา</v>
      </c>
    </row>
    <row r="28" spans="1:11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7">
        <f>ภูมิใจท้องถิ่น!K28</f>
        <v>0</v>
      </c>
      <c r="D28" s="36">
        <f>ภูมิใจท้องถิ่น!L28</f>
        <v>0</v>
      </c>
      <c r="E28" s="37">
        <f>เห็นคุณค่าความเป็นไทย!K28</f>
        <v>0</v>
      </c>
      <c r="F28" s="36">
        <f>เห็นคุณค่าความเป็นไทย!L28</f>
        <v>0</v>
      </c>
      <c r="G28" s="37">
        <f>อนุรักษ์!K28</f>
        <v>0</v>
      </c>
      <c r="H28" s="36">
        <f>อนุรักษ์!L28</f>
        <v>0</v>
      </c>
      <c r="I28" s="37">
        <f t="shared" si="1"/>
        <v>0</v>
      </c>
      <c r="J28" s="36">
        <f t="shared" si="2"/>
        <v>0</v>
      </c>
      <c r="K28" s="33" t="str">
        <f t="shared" si="3"/>
        <v>กำลังพัฒนา</v>
      </c>
    </row>
    <row r="29" spans="1:11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7">
        <f>ภูมิใจท้องถิ่น!K29</f>
        <v>0</v>
      </c>
      <c r="D29" s="36">
        <f>ภูมิใจท้องถิ่น!L29</f>
        <v>0</v>
      </c>
      <c r="E29" s="37">
        <f>เห็นคุณค่าความเป็นไทย!K29</f>
        <v>0</v>
      </c>
      <c r="F29" s="36">
        <f>เห็นคุณค่าความเป็นไทย!L29</f>
        <v>0</v>
      </c>
      <c r="G29" s="37">
        <f>อนุรักษ์!K29</f>
        <v>0</v>
      </c>
      <c r="H29" s="36">
        <f>อนุรักษ์!L29</f>
        <v>0</v>
      </c>
      <c r="I29" s="37">
        <f t="shared" si="1"/>
        <v>0</v>
      </c>
      <c r="J29" s="36">
        <f t="shared" si="2"/>
        <v>0</v>
      </c>
      <c r="K29" s="33" t="str">
        <f t="shared" si="3"/>
        <v>กำลังพัฒนา</v>
      </c>
    </row>
    <row r="30" spans="1:11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7">
        <f>ภูมิใจท้องถิ่น!K30</f>
        <v>0</v>
      </c>
      <c r="D30" s="36">
        <f>ภูมิใจท้องถิ่น!L30</f>
        <v>0</v>
      </c>
      <c r="E30" s="37">
        <f>เห็นคุณค่าความเป็นไทย!K30</f>
        <v>0</v>
      </c>
      <c r="F30" s="36">
        <f>เห็นคุณค่าความเป็นไทย!L30</f>
        <v>0</v>
      </c>
      <c r="G30" s="37">
        <f>อนุรักษ์!K30</f>
        <v>0</v>
      </c>
      <c r="H30" s="36">
        <f>อนุรักษ์!L30</f>
        <v>0</v>
      </c>
      <c r="I30" s="37">
        <f t="shared" si="1"/>
        <v>0</v>
      </c>
      <c r="J30" s="36">
        <f t="shared" si="2"/>
        <v>0</v>
      </c>
      <c r="K30" s="33" t="str">
        <f t="shared" si="3"/>
        <v>กำลังพัฒนา</v>
      </c>
    </row>
    <row r="31" spans="1:11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7">
        <f>ภูมิใจท้องถิ่น!K31</f>
        <v>0</v>
      </c>
      <c r="D31" s="36">
        <f>ภูมิใจท้องถิ่น!L31</f>
        <v>0</v>
      </c>
      <c r="E31" s="37">
        <f>เห็นคุณค่าความเป็นไทย!K31</f>
        <v>0</v>
      </c>
      <c r="F31" s="36">
        <f>เห็นคุณค่าความเป็นไทย!L31</f>
        <v>0</v>
      </c>
      <c r="G31" s="37">
        <f>อนุรักษ์!K31</f>
        <v>0</v>
      </c>
      <c r="H31" s="36">
        <f>อนุรักษ์!L31</f>
        <v>0</v>
      </c>
      <c r="I31" s="37">
        <f t="shared" si="1"/>
        <v>0</v>
      </c>
      <c r="J31" s="36">
        <f t="shared" si="2"/>
        <v>0</v>
      </c>
      <c r="K31" s="33" t="str">
        <f t="shared" si="3"/>
        <v>กำลังพัฒนา</v>
      </c>
    </row>
    <row r="32" spans="1:11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7">
        <f>ภูมิใจท้องถิ่น!K32</f>
        <v>0</v>
      </c>
      <c r="D32" s="36">
        <f>ภูมิใจท้องถิ่น!L32</f>
        <v>0</v>
      </c>
      <c r="E32" s="37">
        <f>เห็นคุณค่าความเป็นไทย!K32</f>
        <v>0</v>
      </c>
      <c r="F32" s="36">
        <f>เห็นคุณค่าความเป็นไทย!L32</f>
        <v>0</v>
      </c>
      <c r="G32" s="37">
        <f>อนุรักษ์!K32</f>
        <v>0</v>
      </c>
      <c r="H32" s="36">
        <f>อนุรักษ์!L32</f>
        <v>0</v>
      </c>
      <c r="I32" s="37">
        <f t="shared" si="1"/>
        <v>0</v>
      </c>
      <c r="J32" s="36">
        <f t="shared" si="2"/>
        <v>0</v>
      </c>
      <c r="K32" s="33" t="str">
        <f t="shared" si="3"/>
        <v>กำลังพัฒนา</v>
      </c>
    </row>
    <row r="33" spans="1:11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7">
        <f>ภูมิใจท้องถิ่น!K33</f>
        <v>0</v>
      </c>
      <c r="D33" s="36">
        <f>ภูมิใจท้องถิ่น!L33</f>
        <v>0</v>
      </c>
      <c r="E33" s="37">
        <f>เห็นคุณค่าความเป็นไทย!K33</f>
        <v>0</v>
      </c>
      <c r="F33" s="36">
        <f>เห็นคุณค่าความเป็นไทย!L33</f>
        <v>0</v>
      </c>
      <c r="G33" s="37">
        <f>อนุรักษ์!K33</f>
        <v>0</v>
      </c>
      <c r="H33" s="36">
        <f>อนุรักษ์!L33</f>
        <v>0</v>
      </c>
      <c r="I33" s="37">
        <f t="shared" si="1"/>
        <v>0</v>
      </c>
      <c r="J33" s="36">
        <f t="shared" si="2"/>
        <v>0</v>
      </c>
      <c r="K33" s="33" t="str">
        <f t="shared" si="3"/>
        <v>กำลังพัฒนา</v>
      </c>
    </row>
    <row r="34" spans="1:11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7">
        <f>ภูมิใจท้องถิ่น!K34</f>
        <v>0</v>
      </c>
      <c r="D34" s="36">
        <f>ภูมิใจท้องถิ่น!L34</f>
        <v>0</v>
      </c>
      <c r="E34" s="37">
        <f>เห็นคุณค่าความเป็นไทย!K34</f>
        <v>0</v>
      </c>
      <c r="F34" s="36">
        <f>เห็นคุณค่าความเป็นไทย!L34</f>
        <v>0</v>
      </c>
      <c r="G34" s="37">
        <f>อนุรักษ์!K34</f>
        <v>0</v>
      </c>
      <c r="H34" s="36">
        <f>อนุรักษ์!L34</f>
        <v>0</v>
      </c>
      <c r="I34" s="37">
        <f t="shared" si="1"/>
        <v>0</v>
      </c>
      <c r="J34" s="36">
        <f t="shared" si="2"/>
        <v>0</v>
      </c>
      <c r="K34" s="33" t="str">
        <f t="shared" si="3"/>
        <v>กำลังพัฒนา</v>
      </c>
    </row>
    <row r="35" spans="1:11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7">
        <f>ภูมิใจท้องถิ่น!K35</f>
        <v>0</v>
      </c>
      <c r="D35" s="36">
        <f>ภูมิใจท้องถิ่น!L35</f>
        <v>0</v>
      </c>
      <c r="E35" s="37">
        <f>เห็นคุณค่าความเป็นไทย!K35</f>
        <v>0</v>
      </c>
      <c r="F35" s="36">
        <f>เห็นคุณค่าความเป็นไทย!L35</f>
        <v>0</v>
      </c>
      <c r="G35" s="37">
        <f>อนุรักษ์!K35</f>
        <v>0</v>
      </c>
      <c r="H35" s="36">
        <f>อนุรักษ์!L35</f>
        <v>0</v>
      </c>
      <c r="I35" s="37">
        <f t="shared" si="1"/>
        <v>0</v>
      </c>
      <c r="J35" s="36">
        <f t="shared" si="2"/>
        <v>0</v>
      </c>
      <c r="K35" s="33" t="str">
        <f t="shared" si="3"/>
        <v>กำลังพัฒนา</v>
      </c>
    </row>
    <row r="36" spans="1:11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7">
        <f>ภูมิใจท้องถิ่น!K36</f>
        <v>0</v>
      </c>
      <c r="D36" s="36">
        <f>ภูมิใจท้องถิ่น!L36</f>
        <v>0</v>
      </c>
      <c r="E36" s="37">
        <f>เห็นคุณค่าความเป็นไทย!K36</f>
        <v>0</v>
      </c>
      <c r="F36" s="36">
        <f>เห็นคุณค่าความเป็นไทย!L36</f>
        <v>0</v>
      </c>
      <c r="G36" s="37">
        <f>อนุรักษ์!K36</f>
        <v>0</v>
      </c>
      <c r="H36" s="36">
        <f>อนุรักษ์!L36</f>
        <v>0</v>
      </c>
      <c r="I36" s="37">
        <f t="shared" si="1"/>
        <v>0</v>
      </c>
      <c r="J36" s="36">
        <f t="shared" si="2"/>
        <v>0</v>
      </c>
      <c r="K36" s="33" t="str">
        <f t="shared" si="3"/>
        <v>กำลังพัฒนา</v>
      </c>
    </row>
    <row r="37" spans="1:11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7">
        <f>ภูมิใจท้องถิ่น!K37</f>
        <v>0</v>
      </c>
      <c r="D37" s="36">
        <f>ภูมิใจท้องถิ่น!L37</f>
        <v>0</v>
      </c>
      <c r="E37" s="37">
        <f>เห็นคุณค่าความเป็นไทย!K37</f>
        <v>0</v>
      </c>
      <c r="F37" s="36">
        <f>เห็นคุณค่าความเป็นไทย!L37</f>
        <v>0</v>
      </c>
      <c r="G37" s="37">
        <f>อนุรักษ์!K37</f>
        <v>0</v>
      </c>
      <c r="H37" s="36">
        <f>อนุรักษ์!L37</f>
        <v>0</v>
      </c>
      <c r="I37" s="37">
        <f t="shared" si="1"/>
        <v>0</v>
      </c>
      <c r="J37" s="36">
        <f t="shared" si="2"/>
        <v>0</v>
      </c>
      <c r="K37" s="33" t="str">
        <f t="shared" si="3"/>
        <v>กำลังพัฒนา</v>
      </c>
    </row>
    <row r="38" spans="1:11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7">
        <f>ภูมิใจท้องถิ่น!K38</f>
        <v>0</v>
      </c>
      <c r="D38" s="36">
        <f>ภูมิใจท้องถิ่น!L38</f>
        <v>0</v>
      </c>
      <c r="E38" s="37">
        <f>เห็นคุณค่าความเป็นไทย!K38</f>
        <v>0</v>
      </c>
      <c r="F38" s="36">
        <f>เห็นคุณค่าความเป็นไทย!L38</f>
        <v>0</v>
      </c>
      <c r="G38" s="37">
        <f>อนุรักษ์!K38</f>
        <v>0</v>
      </c>
      <c r="H38" s="36">
        <f>อนุรักษ์!L38</f>
        <v>0</v>
      </c>
      <c r="I38" s="37">
        <f t="shared" si="1"/>
        <v>0</v>
      </c>
      <c r="J38" s="36">
        <f t="shared" si="2"/>
        <v>0</v>
      </c>
      <c r="K38" s="33" t="str">
        <f t="shared" si="3"/>
        <v>กำลังพัฒนา</v>
      </c>
    </row>
    <row r="39" spans="1:11" ht="15.75" customHeight="1" x14ac:dyDescent="0.45">
      <c r="A39" s="34">
        <v>28</v>
      </c>
      <c r="B39" s="34">
        <f>รายชื่อนักเรียน!B33</f>
        <v>0</v>
      </c>
      <c r="C39" s="37">
        <f>ภูมิใจท้องถิ่น!K39</f>
        <v>0</v>
      </c>
      <c r="D39" s="36">
        <f>ภูมิใจท้องถิ่น!L39</f>
        <v>0</v>
      </c>
      <c r="E39" s="37">
        <f>เห็นคุณค่าความเป็นไทย!K39</f>
        <v>0</v>
      </c>
      <c r="F39" s="36">
        <f>เห็นคุณค่าความเป็นไทย!L39</f>
        <v>0</v>
      </c>
      <c r="G39" s="37">
        <f>อนุรักษ์!K39</f>
        <v>0</v>
      </c>
      <c r="H39" s="36">
        <f>อนุรักษ์!L39</f>
        <v>0</v>
      </c>
      <c r="I39" s="37">
        <f t="shared" si="1"/>
        <v>0</v>
      </c>
      <c r="J39" s="36">
        <f t="shared" si="2"/>
        <v>0</v>
      </c>
      <c r="K39" s="33" t="str">
        <f t="shared" si="3"/>
        <v>กำลังพัฒนา</v>
      </c>
    </row>
    <row r="40" spans="1:11" ht="15.75" customHeight="1" x14ac:dyDescent="0.45">
      <c r="A40" s="34">
        <v>29</v>
      </c>
      <c r="B40" s="34">
        <f>รายชื่อนักเรียน!B34</f>
        <v>0</v>
      </c>
      <c r="C40" s="37">
        <f>ภูมิใจท้องถิ่น!K40</f>
        <v>0</v>
      </c>
      <c r="D40" s="36">
        <f>ภูมิใจท้องถิ่น!L40</f>
        <v>0</v>
      </c>
      <c r="E40" s="37">
        <f>เห็นคุณค่าความเป็นไทย!K40</f>
        <v>0</v>
      </c>
      <c r="F40" s="36">
        <f>เห็นคุณค่าความเป็นไทย!L40</f>
        <v>0</v>
      </c>
      <c r="G40" s="37">
        <f>อนุรักษ์!K40</f>
        <v>0</v>
      </c>
      <c r="H40" s="36">
        <f>อนุรักษ์!L40</f>
        <v>0</v>
      </c>
      <c r="I40" s="37">
        <f t="shared" si="1"/>
        <v>0</v>
      </c>
      <c r="J40" s="36">
        <f t="shared" si="2"/>
        <v>0</v>
      </c>
      <c r="K40" s="33" t="str">
        <f t="shared" si="3"/>
        <v>กำลังพัฒนา</v>
      </c>
    </row>
    <row r="41" spans="1:11" ht="15.75" customHeight="1" x14ac:dyDescent="0.45">
      <c r="A41" s="34">
        <v>30</v>
      </c>
      <c r="B41" s="34">
        <f>รายชื่อนักเรียน!B35</f>
        <v>0</v>
      </c>
      <c r="C41" s="37">
        <f>ภูมิใจท้องถิ่น!K41</f>
        <v>0</v>
      </c>
      <c r="D41" s="36">
        <f>ภูมิใจท้องถิ่น!L41</f>
        <v>0</v>
      </c>
      <c r="E41" s="37">
        <f>เห็นคุณค่าความเป็นไทย!K41</f>
        <v>0</v>
      </c>
      <c r="F41" s="36">
        <f>เห็นคุณค่าความเป็นไทย!L41</f>
        <v>0</v>
      </c>
      <c r="G41" s="37">
        <f>อนุรักษ์!K41</f>
        <v>0</v>
      </c>
      <c r="H41" s="36">
        <f>อนุรักษ์!L41</f>
        <v>0</v>
      </c>
      <c r="I41" s="37">
        <f t="shared" si="1"/>
        <v>0</v>
      </c>
      <c r="J41" s="36">
        <f t="shared" si="2"/>
        <v>0</v>
      </c>
      <c r="K41" s="33" t="str">
        <f t="shared" si="3"/>
        <v>กำลังพัฒนา</v>
      </c>
    </row>
    <row r="42" spans="1:11" ht="15.75" customHeight="1" x14ac:dyDescent="0.45">
      <c r="A42" s="34">
        <v>31</v>
      </c>
      <c r="B42" s="34">
        <f>รายชื่อนักเรียน!B36</f>
        <v>0</v>
      </c>
      <c r="C42" s="37">
        <f>ภูมิใจท้องถิ่น!K42</f>
        <v>0</v>
      </c>
      <c r="D42" s="36">
        <f>ภูมิใจท้องถิ่น!L42</f>
        <v>0</v>
      </c>
      <c r="E42" s="37">
        <f>เห็นคุณค่าความเป็นไทย!K42</f>
        <v>0</v>
      </c>
      <c r="F42" s="36">
        <f>เห็นคุณค่าความเป็นไทย!L42</f>
        <v>0</v>
      </c>
      <c r="G42" s="37">
        <f>อนุรักษ์!K42</f>
        <v>0</v>
      </c>
      <c r="H42" s="36">
        <f>อนุรักษ์!L42</f>
        <v>0</v>
      </c>
      <c r="I42" s="37">
        <f t="shared" si="1"/>
        <v>0</v>
      </c>
      <c r="J42" s="36">
        <f t="shared" si="2"/>
        <v>0</v>
      </c>
      <c r="K42" s="33" t="str">
        <f t="shared" si="3"/>
        <v>กำลังพัฒนา</v>
      </c>
    </row>
    <row r="43" spans="1:11" ht="15.75" customHeight="1" x14ac:dyDescent="0.45">
      <c r="A43" s="34">
        <v>32</v>
      </c>
      <c r="B43" s="34">
        <f>รายชื่อนักเรียน!B37</f>
        <v>0</v>
      </c>
      <c r="C43" s="37">
        <f>ภูมิใจท้องถิ่น!K43</f>
        <v>0</v>
      </c>
      <c r="D43" s="36">
        <f>ภูมิใจท้องถิ่น!L43</f>
        <v>0</v>
      </c>
      <c r="E43" s="37">
        <f>เห็นคุณค่าความเป็นไทย!K43</f>
        <v>0</v>
      </c>
      <c r="F43" s="36">
        <f>เห็นคุณค่าความเป็นไทย!L43</f>
        <v>0</v>
      </c>
      <c r="G43" s="37">
        <f>อนุรักษ์!K43</f>
        <v>0</v>
      </c>
      <c r="H43" s="36">
        <f>อนุรักษ์!L43</f>
        <v>0</v>
      </c>
      <c r="I43" s="37">
        <f t="shared" si="1"/>
        <v>0</v>
      </c>
      <c r="J43" s="36">
        <f t="shared" si="2"/>
        <v>0</v>
      </c>
      <c r="K43" s="33" t="str">
        <f t="shared" si="3"/>
        <v>กำลังพัฒนา</v>
      </c>
    </row>
    <row r="44" spans="1:11" ht="15.75" customHeight="1" x14ac:dyDescent="0.45">
      <c r="A44" s="34">
        <v>33</v>
      </c>
      <c r="B44" s="34">
        <f>รายชื่อนักเรียน!B38</f>
        <v>0</v>
      </c>
      <c r="C44" s="37">
        <f>ภูมิใจท้องถิ่น!K44</f>
        <v>0</v>
      </c>
      <c r="D44" s="36">
        <f>ภูมิใจท้องถิ่น!L44</f>
        <v>0</v>
      </c>
      <c r="E44" s="37">
        <f>เห็นคุณค่าความเป็นไทย!K44</f>
        <v>0</v>
      </c>
      <c r="F44" s="36">
        <f>เห็นคุณค่าความเป็นไทย!L44</f>
        <v>0</v>
      </c>
      <c r="G44" s="37">
        <f>อนุรักษ์!K44</f>
        <v>0</v>
      </c>
      <c r="H44" s="36">
        <f>อนุรักษ์!L44</f>
        <v>0</v>
      </c>
      <c r="I44" s="37">
        <f t="shared" si="1"/>
        <v>0</v>
      </c>
      <c r="J44" s="36">
        <f t="shared" si="2"/>
        <v>0</v>
      </c>
      <c r="K44" s="33" t="str">
        <f t="shared" si="3"/>
        <v>กำลังพัฒนา</v>
      </c>
    </row>
    <row r="45" spans="1:11" ht="15.75" customHeight="1" x14ac:dyDescent="0.45">
      <c r="A45" s="34">
        <v>34</v>
      </c>
      <c r="B45" s="34">
        <f>รายชื่อนักเรียน!B39</f>
        <v>0</v>
      </c>
      <c r="C45" s="37">
        <f>ภูมิใจท้องถิ่น!K45</f>
        <v>0</v>
      </c>
      <c r="D45" s="36">
        <f>ภูมิใจท้องถิ่น!L45</f>
        <v>0</v>
      </c>
      <c r="E45" s="37">
        <f>เห็นคุณค่าความเป็นไทย!K45</f>
        <v>0</v>
      </c>
      <c r="F45" s="36">
        <f>เห็นคุณค่าความเป็นไทย!L45</f>
        <v>0</v>
      </c>
      <c r="G45" s="37">
        <f>อนุรักษ์!K45</f>
        <v>0</v>
      </c>
      <c r="H45" s="36">
        <f>อนุรักษ์!L45</f>
        <v>0</v>
      </c>
      <c r="I45" s="37">
        <f t="shared" si="1"/>
        <v>0</v>
      </c>
      <c r="J45" s="36">
        <f t="shared" si="2"/>
        <v>0</v>
      </c>
      <c r="K45" s="33" t="str">
        <f t="shared" si="3"/>
        <v>กำลังพัฒนา</v>
      </c>
    </row>
    <row r="46" spans="1:11" ht="15.75" customHeight="1" x14ac:dyDescent="0.45">
      <c r="A46" s="34">
        <v>35</v>
      </c>
      <c r="B46" s="34">
        <f>รายชื่อนักเรียน!B40</f>
        <v>0</v>
      </c>
      <c r="C46" s="37">
        <f>ภูมิใจท้องถิ่น!K46</f>
        <v>0</v>
      </c>
      <c r="D46" s="36">
        <f>ภูมิใจท้องถิ่น!L46</f>
        <v>0</v>
      </c>
      <c r="E46" s="37">
        <f>เห็นคุณค่าความเป็นไทย!K46</f>
        <v>0</v>
      </c>
      <c r="F46" s="36">
        <f>เห็นคุณค่าความเป็นไทย!L46</f>
        <v>0</v>
      </c>
      <c r="G46" s="37">
        <f>อนุรักษ์!K46</f>
        <v>0</v>
      </c>
      <c r="H46" s="36">
        <f>อนุรักษ์!L46</f>
        <v>0</v>
      </c>
      <c r="I46" s="37">
        <f t="shared" si="1"/>
        <v>0</v>
      </c>
      <c r="J46" s="36">
        <f t="shared" si="2"/>
        <v>0</v>
      </c>
      <c r="K46" s="33" t="str">
        <f t="shared" si="3"/>
        <v>กำลังพัฒนา</v>
      </c>
    </row>
    <row r="47" spans="1:11" ht="15.75" customHeight="1" x14ac:dyDescent="0.45">
      <c r="A47" s="34">
        <v>36</v>
      </c>
      <c r="B47" s="34">
        <f>รายชื่อนักเรียน!B41</f>
        <v>0</v>
      </c>
      <c r="C47" s="37">
        <f>ภูมิใจท้องถิ่น!K47</f>
        <v>0</v>
      </c>
      <c r="D47" s="36">
        <f>ภูมิใจท้องถิ่น!L47</f>
        <v>0</v>
      </c>
      <c r="E47" s="37">
        <f>เห็นคุณค่าความเป็นไทย!K47</f>
        <v>0</v>
      </c>
      <c r="F47" s="36">
        <f>เห็นคุณค่าความเป็นไทย!L47</f>
        <v>0</v>
      </c>
      <c r="G47" s="37">
        <f>อนุรักษ์!K47</f>
        <v>0</v>
      </c>
      <c r="H47" s="36">
        <f>อนุรักษ์!L47</f>
        <v>0</v>
      </c>
      <c r="I47" s="37">
        <f t="shared" ref="I47:I50" si="4">C47+E47+G47</f>
        <v>0</v>
      </c>
      <c r="J47" s="36">
        <f t="shared" ref="J47:J50" si="5">(I47*100)/$I$11</f>
        <v>0</v>
      </c>
      <c r="K47" s="88" t="str">
        <f t="shared" ref="K47:K50" si="6">IF(J47&gt;=90,"ยอดเยี่ยม",IF(J47&gt;=80,"ดีเลิศ",IF(J47&gt;=70,"ดี",IF(J47&gt;=50,"ปานกลาง",IF(J47&lt;50,"กำลังพัฒนา")))))</f>
        <v>กำลังพัฒนา</v>
      </c>
    </row>
    <row r="48" spans="1:11" ht="15.75" customHeight="1" x14ac:dyDescent="0.45">
      <c r="A48" s="34">
        <v>37</v>
      </c>
      <c r="B48" s="34">
        <f>รายชื่อนักเรียน!B42</f>
        <v>0</v>
      </c>
      <c r="C48" s="37">
        <f>ภูมิใจท้องถิ่น!K48</f>
        <v>0</v>
      </c>
      <c r="D48" s="36">
        <f>ภูมิใจท้องถิ่น!L48</f>
        <v>0</v>
      </c>
      <c r="E48" s="37">
        <f>เห็นคุณค่าความเป็นไทย!K48</f>
        <v>0</v>
      </c>
      <c r="F48" s="36">
        <f>เห็นคุณค่าความเป็นไทย!L48</f>
        <v>0</v>
      </c>
      <c r="G48" s="37">
        <f>อนุรักษ์!K48</f>
        <v>0</v>
      </c>
      <c r="H48" s="36">
        <f>อนุรักษ์!L48</f>
        <v>0</v>
      </c>
      <c r="I48" s="37">
        <f t="shared" si="4"/>
        <v>0</v>
      </c>
      <c r="J48" s="36">
        <f t="shared" si="5"/>
        <v>0</v>
      </c>
      <c r="K48" s="88" t="str">
        <f t="shared" si="6"/>
        <v>กำลังพัฒนา</v>
      </c>
    </row>
    <row r="49" spans="1:11" ht="15.75" customHeight="1" x14ac:dyDescent="0.45">
      <c r="A49" s="34">
        <v>38</v>
      </c>
      <c r="B49" s="34">
        <f>รายชื่อนักเรียน!B43</f>
        <v>0</v>
      </c>
      <c r="C49" s="37">
        <f>ภูมิใจท้องถิ่น!K49</f>
        <v>0</v>
      </c>
      <c r="D49" s="36">
        <f>ภูมิใจท้องถิ่น!L49</f>
        <v>0</v>
      </c>
      <c r="E49" s="37">
        <f>เห็นคุณค่าความเป็นไทย!K49</f>
        <v>0</v>
      </c>
      <c r="F49" s="36">
        <f>เห็นคุณค่าความเป็นไทย!L49</f>
        <v>0</v>
      </c>
      <c r="G49" s="37">
        <f>อนุรักษ์!K49</f>
        <v>0</v>
      </c>
      <c r="H49" s="36">
        <f>อนุรักษ์!L49</f>
        <v>0</v>
      </c>
      <c r="I49" s="37">
        <f t="shared" si="4"/>
        <v>0</v>
      </c>
      <c r="J49" s="36">
        <f t="shared" si="5"/>
        <v>0</v>
      </c>
      <c r="K49" s="88" t="str">
        <f t="shared" si="6"/>
        <v>กำลังพัฒนา</v>
      </c>
    </row>
    <row r="50" spans="1:11" ht="15.75" customHeight="1" x14ac:dyDescent="0.45">
      <c r="A50" s="34">
        <v>39</v>
      </c>
      <c r="B50" s="34">
        <f>รายชื่อนักเรียน!B44</f>
        <v>0</v>
      </c>
      <c r="C50" s="37">
        <f>ภูมิใจท้องถิ่น!K50</f>
        <v>0</v>
      </c>
      <c r="D50" s="36">
        <f>ภูมิใจท้องถิ่น!L50</f>
        <v>0</v>
      </c>
      <c r="E50" s="37">
        <f>เห็นคุณค่าความเป็นไทย!K50</f>
        <v>0</v>
      </c>
      <c r="F50" s="36">
        <f>เห็นคุณค่าความเป็นไทย!L50</f>
        <v>0</v>
      </c>
      <c r="G50" s="37">
        <f>อนุรักษ์!K50</f>
        <v>0</v>
      </c>
      <c r="H50" s="36">
        <f>อนุรักษ์!L50</f>
        <v>0</v>
      </c>
      <c r="I50" s="37">
        <f t="shared" si="4"/>
        <v>0</v>
      </c>
      <c r="J50" s="36">
        <f t="shared" si="5"/>
        <v>0</v>
      </c>
      <c r="K50" s="88" t="str">
        <f t="shared" si="6"/>
        <v>กำลังพัฒนา</v>
      </c>
    </row>
    <row r="51" spans="1:11" ht="15.75" customHeight="1" x14ac:dyDescent="0.45">
      <c r="A51" s="34">
        <v>40</v>
      </c>
      <c r="B51" s="34">
        <f>รายชื่อนักเรียน!B45</f>
        <v>0</v>
      </c>
      <c r="C51" s="37">
        <f>ภูมิใจท้องถิ่น!K51</f>
        <v>0</v>
      </c>
      <c r="D51" s="36">
        <f>ภูมิใจท้องถิ่น!L51</f>
        <v>0</v>
      </c>
      <c r="E51" s="37">
        <f>เห็นคุณค่าความเป็นไทย!K51</f>
        <v>0</v>
      </c>
      <c r="F51" s="36">
        <f>เห็นคุณค่าความเป็นไทย!L51</f>
        <v>0</v>
      </c>
      <c r="G51" s="37">
        <f>อนุรักษ์!K51</f>
        <v>0</v>
      </c>
      <c r="H51" s="36">
        <f>อนุรักษ์!L51</f>
        <v>0</v>
      </c>
      <c r="I51" s="37">
        <f t="shared" si="1"/>
        <v>0</v>
      </c>
      <c r="J51" s="36">
        <f t="shared" si="2"/>
        <v>0</v>
      </c>
      <c r="K51" s="33" t="str">
        <f t="shared" si="3"/>
        <v>กำลังพัฒนา</v>
      </c>
    </row>
    <row r="52" spans="1:11" ht="15.75" customHeight="1" x14ac:dyDescent="0.45">
      <c r="A52" s="127" t="s">
        <v>12</v>
      </c>
      <c r="B52" s="127"/>
      <c r="C52" s="37">
        <f>ภูมิใจท้องถิ่น!K52</f>
        <v>0</v>
      </c>
      <c r="D52" s="36">
        <f>ภูมิใจท้องถิ่น!L52</f>
        <v>0</v>
      </c>
      <c r="E52" s="37">
        <f>เห็นคุณค่าความเป็นไทย!K52</f>
        <v>0</v>
      </c>
      <c r="F52" s="36">
        <f>เห็นคุณค่าความเป็นไทย!L52</f>
        <v>0</v>
      </c>
      <c r="G52" s="38">
        <f>อนุรักษ์!K52</f>
        <v>0</v>
      </c>
      <c r="H52" s="36">
        <f>อนุรักษ์!L52</f>
        <v>0</v>
      </c>
      <c r="I52" s="37">
        <f>SUM(C52,E52,G52)</f>
        <v>0</v>
      </c>
      <c r="J52" s="36">
        <f t="shared" si="2"/>
        <v>0</v>
      </c>
      <c r="K52" s="33" t="str">
        <f>IF(J52&gt;=90,"ยอดเยี่ยม",IF(J52&gt;=80,"ดีเลิศ",IF(J52&gt;=70,"ดี",IF(J52&gt;=50,"ปานกลาง",IF(J52&lt;50,"กำลังพัฒนา")))))</f>
        <v>กำลังพัฒนา</v>
      </c>
    </row>
    <row r="53" spans="1:11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1:11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1:11" ht="15.75" customHeight="1" x14ac:dyDescent="0.4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1" ht="15.75" customHeight="1" x14ac:dyDescent="0.45">
      <c r="A56" s="39"/>
      <c r="B56" s="123" t="str">
        <f>สรุป1.1.1!B55</f>
        <v>ลงชื่อ..........................................ผู้ประเมิน</v>
      </c>
      <c r="C56" s="123"/>
      <c r="D56" s="123"/>
      <c r="E56" s="123"/>
      <c r="F56" s="39"/>
      <c r="G56" s="39"/>
      <c r="H56" s="123" t="str">
        <f>เจตคติอาชีพ!H55</f>
        <v>ลงชื่อ..........................................ผู้ประเมิน</v>
      </c>
      <c r="I56" s="123"/>
      <c r="J56" s="123"/>
      <c r="K56" s="123"/>
    </row>
    <row r="57" spans="1:11" ht="15.75" customHeight="1" x14ac:dyDescent="0.45">
      <c r="A57" s="39"/>
      <c r="B57" s="123" t="str">
        <f>สรุป1.1.1!B56</f>
        <v>(นางสาววัชโรบล มณีรัตน์)</v>
      </c>
      <c r="C57" s="123"/>
      <c r="D57" s="123"/>
      <c r="E57" s="123"/>
      <c r="F57" s="39"/>
      <c r="G57" s="39"/>
      <c r="H57" s="123" t="str">
        <f>เจตคติอาชีพ!H56</f>
        <v>(นายสิงหล กลิ่นน้อย)</v>
      </c>
      <c r="I57" s="123"/>
      <c r="J57" s="123"/>
      <c r="K57" s="123"/>
    </row>
    <row r="58" spans="1:11" ht="15.75" customHeight="1" x14ac:dyDescent="0.45">
      <c r="A58" s="39"/>
      <c r="B58" s="123"/>
      <c r="C58" s="123"/>
      <c r="D58" s="123"/>
      <c r="E58" s="123"/>
      <c r="F58" s="123"/>
      <c r="G58" s="39"/>
      <c r="H58" s="123"/>
      <c r="I58" s="123"/>
      <c r="J58" s="123"/>
      <c r="K58" s="123"/>
    </row>
    <row r="59" spans="1:11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1:11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1:11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1:11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1:11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1:11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1:11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1:11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1:11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1:11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1:11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1:11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1:11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1:11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1:11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1:11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1:11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1:11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1:11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1:11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1:11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1:11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1:11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1:11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1:11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1:11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1:11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1:11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1:11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1:11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1:11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1:11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1:11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1:11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</row>
    <row r="93" spans="1:11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</row>
    <row r="94" spans="1:11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</row>
    <row r="95" spans="1:11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</row>
    <row r="96" spans="1:11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</row>
    <row r="97" spans="1:11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</row>
    <row r="99" spans="1:11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39"/>
      <c r="K99" s="39"/>
    </row>
    <row r="100" spans="1:11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39"/>
      <c r="K100" s="39"/>
    </row>
    <row r="101" spans="1:11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39"/>
      <c r="K101" s="39"/>
    </row>
    <row r="102" spans="1:11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39"/>
      <c r="K102" s="39"/>
    </row>
    <row r="103" spans="1:11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39"/>
      <c r="K103" s="39"/>
    </row>
    <row r="104" spans="1:11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39"/>
      <c r="K104" s="39"/>
    </row>
    <row r="105" spans="1:11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39"/>
      <c r="K105" s="39"/>
    </row>
    <row r="106" spans="1:11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39"/>
      <c r="K106" s="39"/>
    </row>
    <row r="107" spans="1:11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39"/>
      <c r="K107" s="39"/>
    </row>
    <row r="108" spans="1:11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39"/>
      <c r="K108" s="39"/>
    </row>
    <row r="109" spans="1:11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39"/>
      <c r="K109" s="39"/>
    </row>
    <row r="110" spans="1:11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39"/>
      <c r="K110" s="39"/>
    </row>
    <row r="111" spans="1:11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39"/>
      <c r="K111" s="39"/>
    </row>
    <row r="112" spans="1:11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39"/>
      <c r="K112" s="39"/>
    </row>
    <row r="113" spans="1:11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39"/>
      <c r="K113" s="39"/>
    </row>
    <row r="114" spans="1:11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39"/>
      <c r="K114" s="39"/>
    </row>
    <row r="115" spans="1:11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39"/>
      <c r="K115" s="39"/>
    </row>
    <row r="116" spans="1:11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39"/>
      <c r="K116" s="39"/>
    </row>
    <row r="117" spans="1:11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39"/>
      <c r="K117" s="39"/>
    </row>
    <row r="118" spans="1:11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39"/>
      <c r="K118" s="39"/>
    </row>
    <row r="119" spans="1:11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39"/>
      <c r="K119" s="39"/>
    </row>
    <row r="120" spans="1:11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39"/>
      <c r="K120" s="39"/>
    </row>
    <row r="121" spans="1:11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39"/>
      <c r="K121" s="39"/>
    </row>
    <row r="122" spans="1:11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39"/>
      <c r="K122" s="39"/>
    </row>
    <row r="123" spans="1:11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39"/>
      <c r="K123" s="39"/>
    </row>
    <row r="124" spans="1:11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39"/>
      <c r="K124" s="39"/>
    </row>
    <row r="125" spans="1:11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39"/>
      <c r="K125" s="39"/>
    </row>
    <row r="126" spans="1:11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39"/>
      <c r="K126" s="39"/>
    </row>
    <row r="127" spans="1:11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39"/>
      <c r="K127" s="39"/>
    </row>
    <row r="128" spans="1:11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39"/>
      <c r="K128" s="39"/>
    </row>
    <row r="129" spans="1:11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39"/>
      <c r="K129" s="39"/>
    </row>
    <row r="130" spans="1:11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39"/>
      <c r="K130" s="39"/>
    </row>
    <row r="131" spans="1:11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39"/>
      <c r="K131" s="39"/>
    </row>
    <row r="132" spans="1:11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39"/>
      <c r="K132" s="39"/>
    </row>
    <row r="133" spans="1:11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39"/>
      <c r="K133" s="39"/>
    </row>
    <row r="134" spans="1:11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39"/>
      <c r="K134" s="39"/>
    </row>
    <row r="135" spans="1:11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39"/>
      <c r="K135" s="39"/>
    </row>
    <row r="136" spans="1:11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39"/>
      <c r="K136" s="39"/>
    </row>
    <row r="137" spans="1:11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39"/>
      <c r="K137" s="39"/>
    </row>
    <row r="138" spans="1:11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39"/>
      <c r="K138" s="39"/>
    </row>
    <row r="139" spans="1:11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39"/>
      <c r="K139" s="39"/>
    </row>
    <row r="140" spans="1:11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39"/>
      <c r="K140" s="39"/>
    </row>
    <row r="141" spans="1:11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39"/>
      <c r="K141" s="39"/>
    </row>
    <row r="142" spans="1:11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39"/>
      <c r="K142" s="39"/>
    </row>
    <row r="143" spans="1:11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39"/>
      <c r="K143" s="39"/>
    </row>
    <row r="144" spans="1:11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39"/>
      <c r="K144" s="39"/>
    </row>
    <row r="145" spans="1:11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39"/>
      <c r="K145" s="39"/>
    </row>
    <row r="146" spans="1:11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39"/>
      <c r="K146" s="39"/>
    </row>
    <row r="147" spans="1:11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39"/>
      <c r="K147" s="39"/>
    </row>
    <row r="148" spans="1:11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39"/>
      <c r="K148" s="39"/>
    </row>
    <row r="149" spans="1:11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39"/>
      <c r="K149" s="39"/>
    </row>
    <row r="150" spans="1:11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39"/>
      <c r="K150" s="39"/>
    </row>
    <row r="151" spans="1:11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39"/>
      <c r="K151" s="39"/>
    </row>
    <row r="152" spans="1:11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39"/>
      <c r="K152" s="39"/>
    </row>
    <row r="153" spans="1:11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39"/>
      <c r="K153" s="39"/>
    </row>
    <row r="154" spans="1:11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39"/>
      <c r="K154" s="39"/>
    </row>
    <row r="155" spans="1:11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39"/>
      <c r="K155" s="39"/>
    </row>
    <row r="156" spans="1:11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39"/>
      <c r="K156" s="39"/>
    </row>
    <row r="157" spans="1:11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39"/>
      <c r="K157" s="39"/>
    </row>
    <row r="158" spans="1:11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39"/>
      <c r="K158" s="39"/>
    </row>
    <row r="159" spans="1:11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39"/>
      <c r="K159" s="39"/>
    </row>
    <row r="160" spans="1:11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39"/>
      <c r="K160" s="39"/>
    </row>
    <row r="161" spans="1:11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39"/>
      <c r="K161" s="39"/>
    </row>
    <row r="162" spans="1:11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39"/>
      <c r="K162" s="39"/>
    </row>
    <row r="163" spans="1:11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</row>
    <row r="164" spans="1:11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</row>
    <row r="165" spans="1:11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</row>
    <row r="166" spans="1:11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</row>
    <row r="167" spans="1:11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</row>
    <row r="168" spans="1:11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</row>
    <row r="169" spans="1:11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</row>
    <row r="170" spans="1:11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</row>
    <row r="171" spans="1:11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</row>
    <row r="172" spans="1:11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</row>
    <row r="173" spans="1:11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</row>
    <row r="174" spans="1:11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</row>
    <row r="175" spans="1:11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</row>
    <row r="176" spans="1:11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</row>
    <row r="177" spans="1:11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</row>
    <row r="178" spans="1:11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</row>
    <row r="179" spans="1:11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</row>
    <row r="180" spans="1:11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</row>
    <row r="181" spans="1:11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</row>
    <row r="182" spans="1:11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</row>
    <row r="184" spans="1:11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</row>
    <row r="185" spans="1:11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</row>
    <row r="186" spans="1:11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</row>
    <row r="187" spans="1:11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</row>
    <row r="188" spans="1:11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</row>
    <row r="189" spans="1:11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</row>
    <row r="190" spans="1:11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</row>
    <row r="191" spans="1:11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</row>
    <row r="192" spans="1:11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</row>
    <row r="193" spans="1:11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</row>
    <row r="194" spans="1:11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</row>
    <row r="195" spans="1:11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</row>
    <row r="196" spans="1:11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</row>
    <row r="197" spans="1:11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</row>
    <row r="198" spans="1:11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</row>
    <row r="199" spans="1:11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</row>
    <row r="200" spans="1:11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</row>
    <row r="201" spans="1:11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</row>
    <row r="202" spans="1:11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</row>
    <row r="203" spans="1:11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</row>
    <row r="204" spans="1:11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</row>
    <row r="205" spans="1:11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</row>
    <row r="206" spans="1:11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</row>
    <row r="207" spans="1:11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</row>
    <row r="208" spans="1:11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</row>
    <row r="209" spans="1:11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</row>
    <row r="210" spans="1:11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</row>
    <row r="211" spans="1:11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</row>
    <row r="212" spans="1:11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</row>
    <row r="213" spans="1:11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</row>
    <row r="214" spans="1:11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</row>
    <row r="215" spans="1:11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</row>
    <row r="216" spans="1:11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</row>
    <row r="217" spans="1:11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</row>
    <row r="218" spans="1:11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</row>
    <row r="219" spans="1:11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</row>
    <row r="220" spans="1:11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</row>
    <row r="221" spans="1:11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</row>
    <row r="222" spans="1:11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</row>
    <row r="223" spans="1:11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</row>
    <row r="224" spans="1:11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</row>
    <row r="225" spans="1:11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</row>
    <row r="226" spans="1:11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</row>
    <row r="227" spans="1:11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</row>
    <row r="228" spans="1:11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</row>
    <row r="229" spans="1:11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</row>
    <row r="230" spans="1:11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</row>
    <row r="231" spans="1:11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</row>
    <row r="232" spans="1:11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</row>
    <row r="233" spans="1:11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</row>
    <row r="234" spans="1:11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</row>
    <row r="235" spans="1:11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</row>
    <row r="236" spans="1:11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</row>
    <row r="237" spans="1:11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</row>
    <row r="238" spans="1:11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</row>
    <row r="239" spans="1:11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</row>
    <row r="240" spans="1:11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</row>
    <row r="241" spans="1:11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</row>
    <row r="242" spans="1:11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</row>
    <row r="243" spans="1:11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</row>
    <row r="244" spans="1:11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</row>
    <row r="245" spans="1:11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</row>
    <row r="246" spans="1:11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</row>
    <row r="247" spans="1:11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</row>
    <row r="248" spans="1:11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</row>
    <row r="249" spans="1:11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</row>
    <row r="250" spans="1:11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</row>
    <row r="251" spans="1:11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</row>
    <row r="252" spans="1:11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</row>
    <row r="253" spans="1:11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</row>
    <row r="254" spans="1:11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</row>
    <row r="255" spans="1:11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</row>
    <row r="256" spans="1:11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</row>
    <row r="257" spans="1:11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</row>
    <row r="258" spans="1:11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</row>
    <row r="259" spans="1:11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</row>
    <row r="260" spans="1:11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</row>
    <row r="261" spans="1:11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</row>
    <row r="262" spans="1:11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</row>
    <row r="263" spans="1:11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</row>
    <row r="264" spans="1:11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</row>
    <row r="265" spans="1:11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</row>
    <row r="266" spans="1:11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</row>
    <row r="267" spans="1:11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</row>
    <row r="268" spans="1:11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</row>
    <row r="269" spans="1:11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</row>
    <row r="270" spans="1:11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</row>
    <row r="271" spans="1:11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</row>
    <row r="272" spans="1:11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</row>
    <row r="273" spans="1:11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</row>
    <row r="274" spans="1:11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</row>
    <row r="275" spans="1:11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</row>
    <row r="276" spans="1:11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</row>
    <row r="277" spans="1:11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</row>
    <row r="278" spans="1:11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</row>
    <row r="279" spans="1:11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</row>
    <row r="280" spans="1:11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</row>
    <row r="281" spans="1:11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</row>
    <row r="282" spans="1:11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</row>
    <row r="283" spans="1:11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</row>
    <row r="284" spans="1:11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</row>
    <row r="285" spans="1:11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</row>
    <row r="286" spans="1:11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</row>
    <row r="287" spans="1:11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</row>
    <row r="288" spans="1:11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</row>
    <row r="289" spans="1:11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</row>
    <row r="290" spans="1:11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</row>
    <row r="291" spans="1:11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</row>
    <row r="292" spans="1:11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</row>
    <row r="293" spans="1:11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</row>
    <row r="294" spans="1:11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</row>
    <row r="295" spans="1:11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</row>
    <row r="296" spans="1:11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</row>
    <row r="297" spans="1:11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</row>
    <row r="298" spans="1:11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</row>
    <row r="299" spans="1:11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</row>
    <row r="300" spans="1:11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</row>
    <row r="301" spans="1:11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</row>
    <row r="302" spans="1:11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</row>
    <row r="303" spans="1:11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</row>
    <row r="304" spans="1:11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</row>
    <row r="305" spans="1:11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</row>
    <row r="306" spans="1:11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</row>
    <row r="307" spans="1:11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</row>
    <row r="308" spans="1:11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</row>
    <row r="309" spans="1:11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</row>
    <row r="310" spans="1:11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</row>
    <row r="311" spans="1:11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</row>
    <row r="312" spans="1:11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</row>
    <row r="313" spans="1:11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</row>
    <row r="314" spans="1:11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</row>
    <row r="315" spans="1:11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</row>
    <row r="316" spans="1:11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</row>
    <row r="317" spans="1:11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</row>
    <row r="318" spans="1:11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</row>
    <row r="319" spans="1:11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</row>
    <row r="320" spans="1:11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</row>
    <row r="321" spans="1:11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</row>
    <row r="322" spans="1:11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</row>
    <row r="323" spans="1:11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</row>
    <row r="324" spans="1:11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</row>
    <row r="325" spans="1:11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</row>
    <row r="326" spans="1:11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</row>
    <row r="327" spans="1:11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</row>
    <row r="328" spans="1:11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</row>
    <row r="329" spans="1:11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</row>
    <row r="330" spans="1:11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</row>
    <row r="331" spans="1:11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</row>
    <row r="332" spans="1:11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</row>
    <row r="333" spans="1:11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</row>
    <row r="334" spans="1:11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</row>
    <row r="335" spans="1:11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</row>
    <row r="336" spans="1:11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</row>
    <row r="337" spans="1:11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</row>
    <row r="338" spans="1:11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</row>
    <row r="339" spans="1:11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</row>
    <row r="340" spans="1:11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</row>
    <row r="341" spans="1:11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</row>
    <row r="342" spans="1:11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</row>
    <row r="343" spans="1:11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</row>
    <row r="344" spans="1:11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</row>
    <row r="345" spans="1:11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</row>
    <row r="346" spans="1:11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</row>
    <row r="347" spans="1:11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</row>
    <row r="348" spans="1:11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</row>
    <row r="349" spans="1:11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</row>
    <row r="350" spans="1:11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</row>
    <row r="351" spans="1:11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</row>
    <row r="352" spans="1:11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</row>
    <row r="353" spans="1:11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</row>
    <row r="354" spans="1:11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</row>
    <row r="355" spans="1:11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</row>
    <row r="356" spans="1:11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</row>
    <row r="357" spans="1:11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</row>
    <row r="358" spans="1:11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</row>
    <row r="359" spans="1:11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</row>
    <row r="360" spans="1:11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</row>
    <row r="361" spans="1:11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</row>
    <row r="362" spans="1:11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</row>
    <row r="363" spans="1:11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</row>
    <row r="364" spans="1:11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</row>
    <row r="365" spans="1:11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</row>
    <row r="366" spans="1:11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</row>
    <row r="367" spans="1:11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</row>
    <row r="368" spans="1:11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</row>
    <row r="369" spans="1:11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</row>
    <row r="370" spans="1:11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</row>
    <row r="371" spans="1:11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</row>
    <row r="372" spans="1:11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</row>
    <row r="373" spans="1:11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</row>
    <row r="374" spans="1:11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</row>
    <row r="375" spans="1:11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</row>
    <row r="376" spans="1:11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</row>
    <row r="377" spans="1:11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</row>
    <row r="378" spans="1:11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</row>
    <row r="379" spans="1:11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</row>
    <row r="380" spans="1:11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</row>
    <row r="381" spans="1:11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</row>
    <row r="382" spans="1:11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</row>
    <row r="383" spans="1:11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</row>
    <row r="384" spans="1:11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</row>
    <row r="385" spans="1:11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</row>
    <row r="386" spans="1:11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</row>
    <row r="387" spans="1:11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</row>
    <row r="388" spans="1:11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</row>
    <row r="389" spans="1:11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</row>
    <row r="390" spans="1:11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</row>
    <row r="391" spans="1:11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</row>
    <row r="392" spans="1:11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</row>
    <row r="393" spans="1:11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</row>
    <row r="394" spans="1:11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</row>
    <row r="395" spans="1:11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</row>
    <row r="396" spans="1:11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</row>
    <row r="397" spans="1:11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</row>
    <row r="398" spans="1:11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</row>
    <row r="399" spans="1:11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</row>
    <row r="400" spans="1:11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</row>
    <row r="401" spans="1:11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</row>
    <row r="402" spans="1:11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</row>
    <row r="403" spans="1:11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</row>
    <row r="404" spans="1:11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</row>
    <row r="405" spans="1:11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</row>
    <row r="406" spans="1:11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</row>
    <row r="407" spans="1:11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</row>
    <row r="408" spans="1:11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</row>
    <row r="409" spans="1:11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</row>
    <row r="410" spans="1:11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</row>
    <row r="411" spans="1:11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</row>
    <row r="412" spans="1:11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</row>
    <row r="413" spans="1:11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</row>
    <row r="414" spans="1:11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</row>
    <row r="415" spans="1:11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</row>
    <row r="416" spans="1:11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</row>
    <row r="417" spans="1:11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</row>
    <row r="418" spans="1:11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</row>
    <row r="419" spans="1:11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</row>
    <row r="420" spans="1:11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</row>
    <row r="421" spans="1:11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</row>
  </sheetData>
  <mergeCells count="26">
    <mergeCell ref="A1:K1"/>
    <mergeCell ref="L1:S1"/>
    <mergeCell ref="A2:K2"/>
    <mergeCell ref="L2:S2"/>
    <mergeCell ref="A52:B52"/>
    <mergeCell ref="L8:L9"/>
    <mergeCell ref="M8:Q8"/>
    <mergeCell ref="R8:R9"/>
    <mergeCell ref="D10:D11"/>
    <mergeCell ref="F10:F11"/>
    <mergeCell ref="H10:H11"/>
    <mergeCell ref="J10:J11"/>
    <mergeCell ref="A7:A11"/>
    <mergeCell ref="B7:B11"/>
    <mergeCell ref="C7:H7"/>
    <mergeCell ref="I7:J9"/>
    <mergeCell ref="K7:K11"/>
    <mergeCell ref="C8:D9"/>
    <mergeCell ref="E8:F9"/>
    <mergeCell ref="G8:H9"/>
    <mergeCell ref="B56:E56"/>
    <mergeCell ref="B57:E57"/>
    <mergeCell ref="B58:F58"/>
    <mergeCell ref="H56:K56"/>
    <mergeCell ref="H57:K57"/>
    <mergeCell ref="H58:K58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6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162</v>
      </c>
      <c r="B5" s="29"/>
      <c r="C5" s="29"/>
      <c r="D5" s="29"/>
      <c r="E5" s="29"/>
      <c r="F5" s="29"/>
      <c r="G5" s="29" t="s">
        <v>163</v>
      </c>
      <c r="H5" s="29"/>
    </row>
    <row r="6" spans="1:13" s="25" customFormat="1" ht="19.5" customHeight="1" x14ac:dyDescent="0.5">
      <c r="A6" s="29" t="s">
        <v>140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เจตคติอาชีพ!H55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เจตคติอาชีพ!H56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7" style="2" customWidth="1"/>
    <col min="3" max="9" width="5.25" style="2" customWidth="1"/>
    <col min="10" max="10" width="5.375" style="2" customWidth="1"/>
    <col min="11" max="11" width="5.25" style="2" customWidth="1"/>
    <col min="12" max="12" width="5" style="2" customWidth="1"/>
    <col min="13" max="13" width="8.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162</v>
      </c>
      <c r="B5" s="29"/>
      <c r="C5" s="29"/>
      <c r="D5" s="29"/>
      <c r="E5" s="29"/>
      <c r="F5" s="29"/>
      <c r="G5" s="29" t="s">
        <v>164</v>
      </c>
      <c r="H5" s="29"/>
    </row>
    <row r="6" spans="1:13" s="25" customFormat="1" ht="19.5" customHeight="1" x14ac:dyDescent="0.5">
      <c r="A6" s="29" t="s">
        <v>165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เจตคติอาชีพ!H55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เจตคติอาชีพ!H56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8" width="8.125" style="2" customWidth="1"/>
    <col min="9" max="9" width="8.75" style="2" customWidth="1"/>
    <col min="10" max="10" width="9" style="2"/>
    <col min="11" max="16" width="9.875" style="2" customWidth="1"/>
    <col min="17" max="16384" width="9" style="2"/>
  </cols>
  <sheetData>
    <row r="1" spans="1:17" ht="18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 t="s">
        <v>71</v>
      </c>
      <c r="K1" s="124"/>
      <c r="L1" s="124"/>
      <c r="M1" s="124"/>
      <c r="N1" s="124"/>
      <c r="O1" s="124"/>
      <c r="P1" s="124"/>
      <c r="Q1" s="124"/>
    </row>
    <row r="2" spans="1:17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 t="s">
        <v>49</v>
      </c>
      <c r="K2" s="124"/>
      <c r="L2" s="124"/>
      <c r="M2" s="124"/>
      <c r="N2" s="124"/>
      <c r="O2" s="124"/>
      <c r="P2" s="124"/>
      <c r="Q2" s="124"/>
    </row>
    <row r="3" spans="1:17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124" t="str">
        <f>B3</f>
        <v>ชั้นมัธยมมศึกษาปีที่</v>
      </c>
      <c r="K3" s="124"/>
      <c r="L3" s="65" t="str">
        <f t="shared" ref="L3:P3" si="0">C3</f>
        <v>2</v>
      </c>
      <c r="M3" s="65"/>
      <c r="N3" s="124" t="str">
        <f t="shared" si="0"/>
        <v>ปีการศึกษา</v>
      </c>
      <c r="O3" s="124"/>
      <c r="P3" s="65">
        <f t="shared" si="0"/>
        <v>2566</v>
      </c>
      <c r="Q3" s="65"/>
    </row>
    <row r="4" spans="1:17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J4" s="32" t="s">
        <v>50</v>
      </c>
      <c r="K4" s="32"/>
      <c r="L4" s="29"/>
      <c r="M4" s="29"/>
      <c r="N4" s="32" t="s">
        <v>166</v>
      </c>
      <c r="O4" s="29"/>
    </row>
    <row r="5" spans="1:17" s="25" customFormat="1" ht="19.5" customHeight="1" x14ac:dyDescent="0.5">
      <c r="A5" s="29" t="s">
        <v>162</v>
      </c>
      <c r="B5" s="29"/>
      <c r="C5" s="29"/>
      <c r="D5" s="29"/>
      <c r="E5" s="29"/>
      <c r="F5" s="29"/>
      <c r="J5" s="29" t="s">
        <v>162</v>
      </c>
      <c r="K5" s="29"/>
      <c r="L5" s="29"/>
      <c r="M5" s="29"/>
      <c r="N5" s="29"/>
      <c r="O5" s="29"/>
    </row>
    <row r="6" spans="1:17" s="25" customFormat="1" ht="19.5" customHeight="1" x14ac:dyDescent="0.5">
      <c r="A6" s="29" t="s">
        <v>167</v>
      </c>
      <c r="B6" s="29"/>
      <c r="C6" s="29"/>
      <c r="D6" s="29"/>
      <c r="E6" s="29"/>
      <c r="F6" s="29"/>
      <c r="J6" s="29" t="s">
        <v>167</v>
      </c>
      <c r="K6" s="29"/>
      <c r="L6" s="29"/>
      <c r="M6" s="29"/>
      <c r="N6" s="29"/>
      <c r="O6" s="29"/>
    </row>
    <row r="7" spans="1:17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8" t="s">
        <v>12</v>
      </c>
      <c r="H7" s="129"/>
      <c r="I7" s="134" t="s">
        <v>20</v>
      </c>
    </row>
    <row r="8" spans="1:17" ht="15.75" customHeight="1" x14ac:dyDescent="0.5">
      <c r="A8" s="125"/>
      <c r="B8" s="125"/>
      <c r="C8" s="128" t="s">
        <v>168</v>
      </c>
      <c r="D8" s="140"/>
      <c r="E8" s="128" t="s">
        <v>169</v>
      </c>
      <c r="F8" s="140"/>
      <c r="G8" s="130"/>
      <c r="H8" s="131"/>
      <c r="I8" s="135"/>
      <c r="J8" s="142" t="s">
        <v>75</v>
      </c>
      <c r="K8" s="144" t="s">
        <v>20</v>
      </c>
      <c r="L8" s="145"/>
      <c r="M8" s="145"/>
      <c r="N8" s="145"/>
      <c r="O8" s="146"/>
      <c r="P8" s="142" t="s">
        <v>6</v>
      </c>
    </row>
    <row r="9" spans="1:17" ht="15.75" customHeight="1" x14ac:dyDescent="0.5">
      <c r="A9" s="125"/>
      <c r="B9" s="125"/>
      <c r="C9" s="132"/>
      <c r="D9" s="141"/>
      <c r="E9" s="132"/>
      <c r="F9" s="141"/>
      <c r="G9" s="132"/>
      <c r="H9" s="133"/>
      <c r="I9" s="135"/>
      <c r="J9" s="143"/>
      <c r="K9" s="41" t="s">
        <v>76</v>
      </c>
      <c r="L9" s="41" t="s">
        <v>77</v>
      </c>
      <c r="M9" s="41" t="s">
        <v>18</v>
      </c>
      <c r="N9" s="41" t="s">
        <v>78</v>
      </c>
      <c r="O9" s="41" t="s">
        <v>79</v>
      </c>
      <c r="P9" s="143"/>
    </row>
    <row r="10" spans="1:17" ht="15.75" customHeight="1" x14ac:dyDescent="0.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135"/>
      <c r="J10" s="41" t="s">
        <v>24</v>
      </c>
      <c r="K10" s="42">
        <f>COUNTIF(I12:I51,"ยอดเยี่ยม")</f>
        <v>0</v>
      </c>
      <c r="L10" s="42">
        <f>COUNTIF(I12:I51,"ดีเลิศ")</f>
        <v>0</v>
      </c>
      <c r="M10" s="42">
        <f>COUNTIF(I12:I51,"ดี")</f>
        <v>0</v>
      </c>
      <c r="N10" s="42">
        <f>COUNTIF(I12:I51,"ปานกลาง")</f>
        <v>0</v>
      </c>
      <c r="O10" s="42">
        <f>COUNTIF(I12:I51,"กำลังพัฒนา")</f>
        <v>40</v>
      </c>
      <c r="P10" s="42">
        <f>SUM(K10:O10)</f>
        <v>40</v>
      </c>
    </row>
    <row r="11" spans="1:17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80</v>
      </c>
      <c r="H11" s="125"/>
      <c r="I11" s="136"/>
      <c r="J11" s="41" t="s">
        <v>61</v>
      </c>
      <c r="K11" s="43">
        <f t="shared" ref="K11:P11" si="1">(K10*100)/$P$10</f>
        <v>0</v>
      </c>
      <c r="L11" s="43">
        <f t="shared" si="1"/>
        <v>0</v>
      </c>
      <c r="M11" s="43">
        <f t="shared" si="1"/>
        <v>0</v>
      </c>
      <c r="N11" s="43">
        <f t="shared" si="1"/>
        <v>0</v>
      </c>
      <c r="O11" s="43">
        <f t="shared" si="1"/>
        <v>100</v>
      </c>
      <c r="P11" s="43">
        <f t="shared" si="1"/>
        <v>100</v>
      </c>
    </row>
    <row r="12" spans="1:17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>
        <f>มนุษยสัมพันธ์!K12</f>
        <v>0</v>
      </c>
      <c r="D12" s="36">
        <f>มนุษยสัมพันธ์!L12</f>
        <v>0</v>
      </c>
      <c r="E12" s="35">
        <f>เชื้อชาติ!K12</f>
        <v>0</v>
      </c>
      <c r="F12" s="36">
        <f>เชื้อชาติ!L12</f>
        <v>0</v>
      </c>
      <c r="G12" s="37">
        <f>C12+E12</f>
        <v>0</v>
      </c>
      <c r="H12" s="36">
        <f>(G12*100)/$G$11</f>
        <v>0</v>
      </c>
      <c r="I12" s="33" t="str">
        <f>IF(H12&gt;=90,"ยอดเยี่ยม",IF(H12&gt;=80,"ดีเลิศ",IF(H12&gt;=70,"ดี",IF(H12&gt;=50,"ปานกลาง",IF(H12&lt;50,"กำลังพัฒนา")))))</f>
        <v>กำลังพัฒนา</v>
      </c>
    </row>
    <row r="13" spans="1:17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7">
        <f>มนุษยสัมพันธ์!K13</f>
        <v>0</v>
      </c>
      <c r="D13" s="36">
        <f>มนุษยสัมพันธ์!L13</f>
        <v>0</v>
      </c>
      <c r="E13" s="37">
        <f>เชื้อชาติ!K13</f>
        <v>0</v>
      </c>
      <c r="F13" s="36">
        <f>เชื้อชาติ!L13</f>
        <v>0</v>
      </c>
      <c r="G13" s="37">
        <f t="shared" ref="G13:G51" si="2">C13+E13</f>
        <v>0</v>
      </c>
      <c r="H13" s="36">
        <f t="shared" ref="H13:H52" si="3">(G13*100)/$G$11</f>
        <v>0</v>
      </c>
      <c r="I13" s="33" t="str">
        <f t="shared" ref="I13:I51" si="4">IF(H13&gt;=90,"ยอดเยี่ยม",IF(H13&gt;=80,"ดีเลิศ",IF(H13&gt;=70,"ดี",IF(H13&gt;=50,"ปานกลาง",IF(H13&lt;50,"กำลังพัฒนา")))))</f>
        <v>กำลังพัฒนา</v>
      </c>
    </row>
    <row r="14" spans="1:17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7">
        <f>มนุษยสัมพันธ์!K14</f>
        <v>0</v>
      </c>
      <c r="D14" s="36">
        <f>มนุษยสัมพันธ์!L14</f>
        <v>0</v>
      </c>
      <c r="E14" s="37">
        <f>เชื้อชาติ!K14</f>
        <v>0</v>
      </c>
      <c r="F14" s="36">
        <f>เชื้อชาติ!L14</f>
        <v>0</v>
      </c>
      <c r="G14" s="37">
        <f t="shared" si="2"/>
        <v>0</v>
      </c>
      <c r="H14" s="36">
        <f t="shared" si="3"/>
        <v>0</v>
      </c>
      <c r="I14" s="33" t="str">
        <f t="shared" si="4"/>
        <v>กำลังพัฒนา</v>
      </c>
    </row>
    <row r="15" spans="1:17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7">
        <f>มนุษยสัมพันธ์!K15</f>
        <v>0</v>
      </c>
      <c r="D15" s="36">
        <f>มนุษยสัมพันธ์!L15</f>
        <v>0</v>
      </c>
      <c r="E15" s="37">
        <f>เชื้อชาติ!K15</f>
        <v>0</v>
      </c>
      <c r="F15" s="36">
        <f>เชื้อชาติ!L15</f>
        <v>0</v>
      </c>
      <c r="G15" s="37">
        <f t="shared" si="2"/>
        <v>0</v>
      </c>
      <c r="H15" s="36">
        <f t="shared" si="3"/>
        <v>0</v>
      </c>
      <c r="I15" s="33" t="str">
        <f t="shared" si="4"/>
        <v>กำลังพัฒนา</v>
      </c>
    </row>
    <row r="16" spans="1:17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7">
        <f>มนุษยสัมพันธ์!K16</f>
        <v>0</v>
      </c>
      <c r="D16" s="36">
        <f>มนุษยสัมพันธ์!L16</f>
        <v>0</v>
      </c>
      <c r="E16" s="37">
        <f>เชื้อชาติ!K16</f>
        <v>0</v>
      </c>
      <c r="F16" s="36">
        <f>เชื้อชาติ!L16</f>
        <v>0</v>
      </c>
      <c r="G16" s="37">
        <f t="shared" si="2"/>
        <v>0</v>
      </c>
      <c r="H16" s="36">
        <f t="shared" si="3"/>
        <v>0</v>
      </c>
      <c r="I16" s="33" t="str">
        <f t="shared" si="4"/>
        <v>กำลังพัฒนา</v>
      </c>
    </row>
    <row r="17" spans="1:9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7">
        <f>มนุษยสัมพันธ์!K17</f>
        <v>0</v>
      </c>
      <c r="D17" s="36">
        <f>มนุษยสัมพันธ์!L17</f>
        <v>0</v>
      </c>
      <c r="E17" s="37">
        <f>เชื้อชาติ!K17</f>
        <v>0</v>
      </c>
      <c r="F17" s="36">
        <f>เชื้อชาติ!L17</f>
        <v>0</v>
      </c>
      <c r="G17" s="37">
        <f t="shared" si="2"/>
        <v>0</v>
      </c>
      <c r="H17" s="36">
        <f t="shared" si="3"/>
        <v>0</v>
      </c>
      <c r="I17" s="33" t="str">
        <f t="shared" si="4"/>
        <v>กำลังพัฒนา</v>
      </c>
    </row>
    <row r="18" spans="1:9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7">
        <f>มนุษยสัมพันธ์!K18</f>
        <v>0</v>
      </c>
      <c r="D18" s="36">
        <f>มนุษยสัมพันธ์!L18</f>
        <v>0</v>
      </c>
      <c r="E18" s="37">
        <f>เชื้อชาติ!K18</f>
        <v>0</v>
      </c>
      <c r="F18" s="36">
        <f>เชื้อชาติ!L18</f>
        <v>0</v>
      </c>
      <c r="G18" s="37">
        <f t="shared" si="2"/>
        <v>0</v>
      </c>
      <c r="H18" s="36">
        <f t="shared" si="3"/>
        <v>0</v>
      </c>
      <c r="I18" s="33" t="str">
        <f t="shared" si="4"/>
        <v>กำลังพัฒนา</v>
      </c>
    </row>
    <row r="19" spans="1:9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7">
        <f>มนุษยสัมพันธ์!K19</f>
        <v>0</v>
      </c>
      <c r="D19" s="36">
        <f>มนุษยสัมพันธ์!L19</f>
        <v>0</v>
      </c>
      <c r="E19" s="37">
        <f>เชื้อชาติ!K19</f>
        <v>0</v>
      </c>
      <c r="F19" s="36">
        <f>เชื้อชาติ!L19</f>
        <v>0</v>
      </c>
      <c r="G19" s="37">
        <f t="shared" si="2"/>
        <v>0</v>
      </c>
      <c r="H19" s="36">
        <f t="shared" si="3"/>
        <v>0</v>
      </c>
      <c r="I19" s="33" t="str">
        <f t="shared" si="4"/>
        <v>กำลังพัฒนา</v>
      </c>
    </row>
    <row r="20" spans="1:9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7">
        <f>มนุษยสัมพันธ์!K20</f>
        <v>0</v>
      </c>
      <c r="D20" s="36">
        <f>มนุษยสัมพันธ์!L20</f>
        <v>0</v>
      </c>
      <c r="E20" s="37">
        <f>เชื้อชาติ!K20</f>
        <v>0</v>
      </c>
      <c r="F20" s="36">
        <f>เชื้อชาติ!L20</f>
        <v>0</v>
      </c>
      <c r="G20" s="37">
        <f t="shared" si="2"/>
        <v>0</v>
      </c>
      <c r="H20" s="36">
        <f t="shared" si="3"/>
        <v>0</v>
      </c>
      <c r="I20" s="33" t="str">
        <f t="shared" si="4"/>
        <v>กำลังพัฒนา</v>
      </c>
    </row>
    <row r="21" spans="1:9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7">
        <f>มนุษยสัมพันธ์!K21</f>
        <v>0</v>
      </c>
      <c r="D21" s="36">
        <f>มนุษยสัมพันธ์!L21</f>
        <v>0</v>
      </c>
      <c r="E21" s="37">
        <f>เชื้อชาติ!K21</f>
        <v>0</v>
      </c>
      <c r="F21" s="36">
        <f>เชื้อชาติ!L21</f>
        <v>0</v>
      </c>
      <c r="G21" s="37">
        <f t="shared" si="2"/>
        <v>0</v>
      </c>
      <c r="H21" s="36">
        <f t="shared" si="3"/>
        <v>0</v>
      </c>
      <c r="I21" s="33" t="str">
        <f t="shared" si="4"/>
        <v>กำลังพัฒนา</v>
      </c>
    </row>
    <row r="22" spans="1:9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7">
        <f>มนุษยสัมพันธ์!K22</f>
        <v>0</v>
      </c>
      <c r="D22" s="36">
        <f>มนุษยสัมพันธ์!L22</f>
        <v>0</v>
      </c>
      <c r="E22" s="37">
        <f>เชื้อชาติ!K22</f>
        <v>0</v>
      </c>
      <c r="F22" s="36">
        <f>เชื้อชาติ!L22</f>
        <v>0</v>
      </c>
      <c r="G22" s="37">
        <f t="shared" si="2"/>
        <v>0</v>
      </c>
      <c r="H22" s="36">
        <f t="shared" si="3"/>
        <v>0</v>
      </c>
      <c r="I22" s="33" t="str">
        <f t="shared" si="4"/>
        <v>กำลังพัฒนา</v>
      </c>
    </row>
    <row r="23" spans="1:9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7">
        <f>มนุษยสัมพันธ์!K23</f>
        <v>0</v>
      </c>
      <c r="D23" s="36">
        <f>มนุษยสัมพันธ์!L23</f>
        <v>0</v>
      </c>
      <c r="E23" s="37">
        <f>เชื้อชาติ!K23</f>
        <v>0</v>
      </c>
      <c r="F23" s="36">
        <f>เชื้อชาติ!L23</f>
        <v>0</v>
      </c>
      <c r="G23" s="37">
        <f t="shared" si="2"/>
        <v>0</v>
      </c>
      <c r="H23" s="36">
        <f t="shared" si="3"/>
        <v>0</v>
      </c>
      <c r="I23" s="33" t="str">
        <f t="shared" si="4"/>
        <v>กำลังพัฒนา</v>
      </c>
    </row>
    <row r="24" spans="1:9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7">
        <f>มนุษยสัมพันธ์!K24</f>
        <v>0</v>
      </c>
      <c r="D24" s="36">
        <f>มนุษยสัมพันธ์!L24</f>
        <v>0</v>
      </c>
      <c r="E24" s="37">
        <f>เชื้อชาติ!K24</f>
        <v>0</v>
      </c>
      <c r="F24" s="36">
        <f>เชื้อชาติ!L24</f>
        <v>0</v>
      </c>
      <c r="G24" s="37">
        <f t="shared" si="2"/>
        <v>0</v>
      </c>
      <c r="H24" s="36">
        <f t="shared" si="3"/>
        <v>0</v>
      </c>
      <c r="I24" s="33" t="str">
        <f t="shared" si="4"/>
        <v>กำลังพัฒนา</v>
      </c>
    </row>
    <row r="25" spans="1:9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7">
        <f>มนุษยสัมพันธ์!K25</f>
        <v>0</v>
      </c>
      <c r="D25" s="36">
        <f>มนุษยสัมพันธ์!L25</f>
        <v>0</v>
      </c>
      <c r="E25" s="37">
        <f>เชื้อชาติ!K25</f>
        <v>0</v>
      </c>
      <c r="F25" s="36">
        <f>เชื้อชาติ!L25</f>
        <v>0</v>
      </c>
      <c r="G25" s="37">
        <f t="shared" si="2"/>
        <v>0</v>
      </c>
      <c r="H25" s="36">
        <f t="shared" si="3"/>
        <v>0</v>
      </c>
      <c r="I25" s="33" t="str">
        <f t="shared" si="4"/>
        <v>กำลังพัฒนา</v>
      </c>
    </row>
    <row r="26" spans="1:9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7">
        <f>มนุษยสัมพันธ์!K26</f>
        <v>0</v>
      </c>
      <c r="D26" s="36">
        <f>มนุษยสัมพันธ์!L26</f>
        <v>0</v>
      </c>
      <c r="E26" s="37">
        <f>เชื้อชาติ!K26</f>
        <v>0</v>
      </c>
      <c r="F26" s="36">
        <f>เชื้อชาติ!L26</f>
        <v>0</v>
      </c>
      <c r="G26" s="37">
        <f t="shared" si="2"/>
        <v>0</v>
      </c>
      <c r="H26" s="36">
        <f t="shared" si="3"/>
        <v>0</v>
      </c>
      <c r="I26" s="33" t="str">
        <f t="shared" si="4"/>
        <v>กำลังพัฒนา</v>
      </c>
    </row>
    <row r="27" spans="1:9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7">
        <f>มนุษยสัมพันธ์!K27</f>
        <v>0</v>
      </c>
      <c r="D27" s="36">
        <f>มนุษยสัมพันธ์!L27</f>
        <v>0</v>
      </c>
      <c r="E27" s="37">
        <f>เชื้อชาติ!K27</f>
        <v>0</v>
      </c>
      <c r="F27" s="36">
        <f>เชื้อชาติ!L27</f>
        <v>0</v>
      </c>
      <c r="G27" s="37">
        <f t="shared" si="2"/>
        <v>0</v>
      </c>
      <c r="H27" s="36">
        <f t="shared" si="3"/>
        <v>0</v>
      </c>
      <c r="I27" s="33" t="str">
        <f t="shared" si="4"/>
        <v>กำลังพัฒนา</v>
      </c>
    </row>
    <row r="28" spans="1:9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7">
        <f>มนุษยสัมพันธ์!K28</f>
        <v>0</v>
      </c>
      <c r="D28" s="36">
        <f>มนุษยสัมพันธ์!L28</f>
        <v>0</v>
      </c>
      <c r="E28" s="37">
        <f>เชื้อชาติ!K28</f>
        <v>0</v>
      </c>
      <c r="F28" s="36">
        <f>เชื้อชาติ!L28</f>
        <v>0</v>
      </c>
      <c r="G28" s="37">
        <f t="shared" si="2"/>
        <v>0</v>
      </c>
      <c r="H28" s="36">
        <f t="shared" si="3"/>
        <v>0</v>
      </c>
      <c r="I28" s="33" t="str">
        <f t="shared" si="4"/>
        <v>กำลังพัฒนา</v>
      </c>
    </row>
    <row r="29" spans="1:9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7">
        <f>มนุษยสัมพันธ์!K29</f>
        <v>0</v>
      </c>
      <c r="D29" s="36">
        <f>มนุษยสัมพันธ์!L29</f>
        <v>0</v>
      </c>
      <c r="E29" s="37">
        <f>เชื้อชาติ!K29</f>
        <v>0</v>
      </c>
      <c r="F29" s="36">
        <f>เชื้อชาติ!L29</f>
        <v>0</v>
      </c>
      <c r="G29" s="37">
        <f t="shared" si="2"/>
        <v>0</v>
      </c>
      <c r="H29" s="36">
        <f t="shared" si="3"/>
        <v>0</v>
      </c>
      <c r="I29" s="33" t="str">
        <f t="shared" si="4"/>
        <v>กำลังพัฒนา</v>
      </c>
    </row>
    <row r="30" spans="1:9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7">
        <f>มนุษยสัมพันธ์!K30</f>
        <v>0</v>
      </c>
      <c r="D30" s="36">
        <f>มนุษยสัมพันธ์!L30</f>
        <v>0</v>
      </c>
      <c r="E30" s="37">
        <f>เชื้อชาติ!K30</f>
        <v>0</v>
      </c>
      <c r="F30" s="36">
        <f>เชื้อชาติ!L30</f>
        <v>0</v>
      </c>
      <c r="G30" s="37">
        <f t="shared" si="2"/>
        <v>0</v>
      </c>
      <c r="H30" s="36">
        <f t="shared" si="3"/>
        <v>0</v>
      </c>
      <c r="I30" s="33" t="str">
        <f t="shared" si="4"/>
        <v>กำลังพัฒนา</v>
      </c>
    </row>
    <row r="31" spans="1:9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7">
        <f>มนุษยสัมพันธ์!K31</f>
        <v>0</v>
      </c>
      <c r="D31" s="36">
        <f>มนุษยสัมพันธ์!L31</f>
        <v>0</v>
      </c>
      <c r="E31" s="37">
        <f>เชื้อชาติ!K31</f>
        <v>0</v>
      </c>
      <c r="F31" s="36">
        <f>เชื้อชาติ!L31</f>
        <v>0</v>
      </c>
      <c r="G31" s="37">
        <f t="shared" si="2"/>
        <v>0</v>
      </c>
      <c r="H31" s="36">
        <f t="shared" si="3"/>
        <v>0</v>
      </c>
      <c r="I31" s="33" t="str">
        <f t="shared" si="4"/>
        <v>กำลังพัฒนา</v>
      </c>
    </row>
    <row r="32" spans="1:9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7">
        <f>มนุษยสัมพันธ์!K32</f>
        <v>0</v>
      </c>
      <c r="D32" s="36">
        <f>มนุษยสัมพันธ์!L32</f>
        <v>0</v>
      </c>
      <c r="E32" s="37">
        <f>เชื้อชาติ!K32</f>
        <v>0</v>
      </c>
      <c r="F32" s="36">
        <f>เชื้อชาติ!L32</f>
        <v>0</v>
      </c>
      <c r="G32" s="37">
        <f t="shared" si="2"/>
        <v>0</v>
      </c>
      <c r="H32" s="36">
        <f t="shared" si="3"/>
        <v>0</v>
      </c>
      <c r="I32" s="33" t="str">
        <f t="shared" si="4"/>
        <v>กำลังพัฒนา</v>
      </c>
    </row>
    <row r="33" spans="1:9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7">
        <f>มนุษยสัมพันธ์!K33</f>
        <v>0</v>
      </c>
      <c r="D33" s="36">
        <f>มนุษยสัมพันธ์!L33</f>
        <v>0</v>
      </c>
      <c r="E33" s="37">
        <f>เชื้อชาติ!K33</f>
        <v>0</v>
      </c>
      <c r="F33" s="36">
        <f>เชื้อชาติ!L33</f>
        <v>0</v>
      </c>
      <c r="G33" s="37">
        <f t="shared" si="2"/>
        <v>0</v>
      </c>
      <c r="H33" s="36">
        <f t="shared" si="3"/>
        <v>0</v>
      </c>
      <c r="I33" s="33" t="str">
        <f t="shared" si="4"/>
        <v>กำลังพัฒนา</v>
      </c>
    </row>
    <row r="34" spans="1:9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7">
        <f>มนุษยสัมพันธ์!K34</f>
        <v>0</v>
      </c>
      <c r="D34" s="36">
        <f>มนุษยสัมพันธ์!L34</f>
        <v>0</v>
      </c>
      <c r="E34" s="37">
        <f>เชื้อชาติ!K34</f>
        <v>0</v>
      </c>
      <c r="F34" s="36">
        <f>เชื้อชาติ!L34</f>
        <v>0</v>
      </c>
      <c r="G34" s="37">
        <f t="shared" si="2"/>
        <v>0</v>
      </c>
      <c r="H34" s="36">
        <f t="shared" si="3"/>
        <v>0</v>
      </c>
      <c r="I34" s="33" t="str">
        <f t="shared" si="4"/>
        <v>กำลังพัฒนา</v>
      </c>
    </row>
    <row r="35" spans="1:9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7">
        <f>มนุษยสัมพันธ์!K35</f>
        <v>0</v>
      </c>
      <c r="D35" s="36">
        <f>มนุษยสัมพันธ์!L35</f>
        <v>0</v>
      </c>
      <c r="E35" s="37">
        <f>เชื้อชาติ!K35</f>
        <v>0</v>
      </c>
      <c r="F35" s="36">
        <f>เชื้อชาติ!L35</f>
        <v>0</v>
      </c>
      <c r="G35" s="37">
        <f t="shared" si="2"/>
        <v>0</v>
      </c>
      <c r="H35" s="36">
        <f t="shared" si="3"/>
        <v>0</v>
      </c>
      <c r="I35" s="33" t="str">
        <f t="shared" si="4"/>
        <v>กำลังพัฒนา</v>
      </c>
    </row>
    <row r="36" spans="1:9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7">
        <f>มนุษยสัมพันธ์!K36</f>
        <v>0</v>
      </c>
      <c r="D36" s="36">
        <f>มนุษยสัมพันธ์!L36</f>
        <v>0</v>
      </c>
      <c r="E36" s="37">
        <f>เชื้อชาติ!K36</f>
        <v>0</v>
      </c>
      <c r="F36" s="36">
        <f>เชื้อชาติ!L36</f>
        <v>0</v>
      </c>
      <c r="G36" s="37">
        <f t="shared" si="2"/>
        <v>0</v>
      </c>
      <c r="H36" s="36">
        <f t="shared" si="3"/>
        <v>0</v>
      </c>
      <c r="I36" s="33" t="str">
        <f t="shared" si="4"/>
        <v>กำลังพัฒนา</v>
      </c>
    </row>
    <row r="37" spans="1:9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7">
        <f>มนุษยสัมพันธ์!K37</f>
        <v>0</v>
      </c>
      <c r="D37" s="36">
        <f>มนุษยสัมพันธ์!L37</f>
        <v>0</v>
      </c>
      <c r="E37" s="37">
        <f>เชื้อชาติ!K37</f>
        <v>0</v>
      </c>
      <c r="F37" s="36">
        <f>เชื้อชาติ!L37</f>
        <v>0</v>
      </c>
      <c r="G37" s="37">
        <f t="shared" si="2"/>
        <v>0</v>
      </c>
      <c r="H37" s="36">
        <f t="shared" si="3"/>
        <v>0</v>
      </c>
      <c r="I37" s="33" t="str">
        <f t="shared" si="4"/>
        <v>กำลังพัฒนา</v>
      </c>
    </row>
    <row r="38" spans="1:9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7">
        <f>มนุษยสัมพันธ์!K38</f>
        <v>0</v>
      </c>
      <c r="D38" s="36">
        <f>มนุษยสัมพันธ์!L38</f>
        <v>0</v>
      </c>
      <c r="E38" s="37">
        <f>เชื้อชาติ!K38</f>
        <v>0</v>
      </c>
      <c r="F38" s="36">
        <f>เชื้อชาติ!L38</f>
        <v>0</v>
      </c>
      <c r="G38" s="37">
        <f t="shared" si="2"/>
        <v>0</v>
      </c>
      <c r="H38" s="36">
        <f t="shared" si="3"/>
        <v>0</v>
      </c>
      <c r="I38" s="33" t="str">
        <f t="shared" si="4"/>
        <v>กำลังพัฒนา</v>
      </c>
    </row>
    <row r="39" spans="1:9" ht="15.75" customHeight="1" x14ac:dyDescent="0.45">
      <c r="A39" s="34">
        <v>28</v>
      </c>
      <c r="B39" s="34">
        <f>รายชื่อนักเรียน!B33</f>
        <v>0</v>
      </c>
      <c r="C39" s="37">
        <f>มนุษยสัมพันธ์!K39</f>
        <v>0</v>
      </c>
      <c r="D39" s="36">
        <f>มนุษยสัมพันธ์!L39</f>
        <v>0</v>
      </c>
      <c r="E39" s="37">
        <f>เชื้อชาติ!K39</f>
        <v>0</v>
      </c>
      <c r="F39" s="36">
        <f>เชื้อชาติ!L39</f>
        <v>0</v>
      </c>
      <c r="G39" s="37">
        <f t="shared" si="2"/>
        <v>0</v>
      </c>
      <c r="H39" s="36">
        <f t="shared" si="3"/>
        <v>0</v>
      </c>
      <c r="I39" s="33" t="str">
        <f t="shared" si="4"/>
        <v>กำลังพัฒนา</v>
      </c>
    </row>
    <row r="40" spans="1:9" ht="15.75" customHeight="1" x14ac:dyDescent="0.45">
      <c r="A40" s="34">
        <v>29</v>
      </c>
      <c r="B40" s="34">
        <f>รายชื่อนักเรียน!B34</f>
        <v>0</v>
      </c>
      <c r="C40" s="37">
        <f>มนุษยสัมพันธ์!K40</f>
        <v>0</v>
      </c>
      <c r="D40" s="36">
        <f>มนุษยสัมพันธ์!L40</f>
        <v>0</v>
      </c>
      <c r="E40" s="37">
        <f>เชื้อชาติ!K40</f>
        <v>0</v>
      </c>
      <c r="F40" s="36">
        <f>เชื้อชาติ!L40</f>
        <v>0</v>
      </c>
      <c r="G40" s="37">
        <f t="shared" si="2"/>
        <v>0</v>
      </c>
      <c r="H40" s="36">
        <f t="shared" si="3"/>
        <v>0</v>
      </c>
      <c r="I40" s="33" t="str">
        <f t="shared" si="4"/>
        <v>กำลังพัฒนา</v>
      </c>
    </row>
    <row r="41" spans="1:9" ht="15.75" customHeight="1" x14ac:dyDescent="0.45">
      <c r="A41" s="34">
        <v>30</v>
      </c>
      <c r="B41" s="34">
        <f>รายชื่อนักเรียน!B35</f>
        <v>0</v>
      </c>
      <c r="C41" s="37">
        <f>มนุษยสัมพันธ์!K41</f>
        <v>0</v>
      </c>
      <c r="D41" s="36">
        <f>มนุษยสัมพันธ์!L41</f>
        <v>0</v>
      </c>
      <c r="E41" s="37">
        <f>เชื้อชาติ!K41</f>
        <v>0</v>
      </c>
      <c r="F41" s="36">
        <f>เชื้อชาติ!L41</f>
        <v>0</v>
      </c>
      <c r="G41" s="37">
        <f t="shared" si="2"/>
        <v>0</v>
      </c>
      <c r="H41" s="36">
        <f t="shared" si="3"/>
        <v>0</v>
      </c>
      <c r="I41" s="33" t="str">
        <f t="shared" si="4"/>
        <v>กำลังพัฒนา</v>
      </c>
    </row>
    <row r="42" spans="1:9" ht="15.75" customHeight="1" x14ac:dyDescent="0.45">
      <c r="A42" s="34">
        <v>31</v>
      </c>
      <c r="B42" s="34">
        <f>รายชื่อนักเรียน!B36</f>
        <v>0</v>
      </c>
      <c r="C42" s="37">
        <f>มนุษยสัมพันธ์!K42</f>
        <v>0</v>
      </c>
      <c r="D42" s="36">
        <f>มนุษยสัมพันธ์!L42</f>
        <v>0</v>
      </c>
      <c r="E42" s="37">
        <f>เชื้อชาติ!K42</f>
        <v>0</v>
      </c>
      <c r="F42" s="36">
        <f>เชื้อชาติ!L42</f>
        <v>0</v>
      </c>
      <c r="G42" s="37">
        <f t="shared" si="2"/>
        <v>0</v>
      </c>
      <c r="H42" s="36">
        <f t="shared" si="3"/>
        <v>0</v>
      </c>
      <c r="I42" s="33" t="str">
        <f t="shared" si="4"/>
        <v>กำลังพัฒนา</v>
      </c>
    </row>
    <row r="43" spans="1:9" ht="15.75" customHeight="1" x14ac:dyDescent="0.45">
      <c r="A43" s="34">
        <v>32</v>
      </c>
      <c r="B43" s="34">
        <f>รายชื่อนักเรียน!B37</f>
        <v>0</v>
      </c>
      <c r="C43" s="37">
        <f>มนุษยสัมพันธ์!K43</f>
        <v>0</v>
      </c>
      <c r="D43" s="36">
        <f>มนุษยสัมพันธ์!L43</f>
        <v>0</v>
      </c>
      <c r="E43" s="37">
        <f>เชื้อชาติ!K43</f>
        <v>0</v>
      </c>
      <c r="F43" s="36">
        <f>เชื้อชาติ!L43</f>
        <v>0</v>
      </c>
      <c r="G43" s="37">
        <f t="shared" si="2"/>
        <v>0</v>
      </c>
      <c r="H43" s="36">
        <f t="shared" si="3"/>
        <v>0</v>
      </c>
      <c r="I43" s="33" t="str">
        <f t="shared" si="4"/>
        <v>กำลังพัฒนา</v>
      </c>
    </row>
    <row r="44" spans="1:9" ht="15.75" customHeight="1" x14ac:dyDescent="0.45">
      <c r="A44" s="34">
        <v>33</v>
      </c>
      <c r="B44" s="34">
        <f>รายชื่อนักเรียน!B38</f>
        <v>0</v>
      </c>
      <c r="C44" s="37">
        <f>มนุษยสัมพันธ์!K44</f>
        <v>0</v>
      </c>
      <c r="D44" s="36">
        <f>มนุษยสัมพันธ์!L44</f>
        <v>0</v>
      </c>
      <c r="E44" s="37">
        <f>เชื้อชาติ!K44</f>
        <v>0</v>
      </c>
      <c r="F44" s="36">
        <f>เชื้อชาติ!L44</f>
        <v>0</v>
      </c>
      <c r="G44" s="37">
        <f t="shared" si="2"/>
        <v>0</v>
      </c>
      <c r="H44" s="36">
        <f t="shared" si="3"/>
        <v>0</v>
      </c>
      <c r="I44" s="33" t="str">
        <f t="shared" si="4"/>
        <v>กำลังพัฒนา</v>
      </c>
    </row>
    <row r="45" spans="1:9" ht="15.75" customHeight="1" x14ac:dyDescent="0.45">
      <c r="A45" s="34">
        <v>34</v>
      </c>
      <c r="B45" s="34">
        <f>รายชื่อนักเรียน!B39</f>
        <v>0</v>
      </c>
      <c r="C45" s="37">
        <f>มนุษยสัมพันธ์!K45</f>
        <v>0</v>
      </c>
      <c r="D45" s="36">
        <f>มนุษยสัมพันธ์!L45</f>
        <v>0</v>
      </c>
      <c r="E45" s="37">
        <f>เชื้อชาติ!K45</f>
        <v>0</v>
      </c>
      <c r="F45" s="36">
        <f>เชื้อชาติ!L45</f>
        <v>0</v>
      </c>
      <c r="G45" s="37">
        <f t="shared" si="2"/>
        <v>0</v>
      </c>
      <c r="H45" s="36">
        <f t="shared" si="3"/>
        <v>0</v>
      </c>
      <c r="I45" s="33" t="str">
        <f t="shared" si="4"/>
        <v>กำลังพัฒนา</v>
      </c>
    </row>
    <row r="46" spans="1:9" ht="15.75" customHeight="1" x14ac:dyDescent="0.45">
      <c r="A46" s="34">
        <v>35</v>
      </c>
      <c r="B46" s="34">
        <f>รายชื่อนักเรียน!B40</f>
        <v>0</v>
      </c>
      <c r="C46" s="37">
        <f>มนุษยสัมพันธ์!K46</f>
        <v>0</v>
      </c>
      <c r="D46" s="36">
        <f>มนุษยสัมพันธ์!L46</f>
        <v>0</v>
      </c>
      <c r="E46" s="37">
        <f>เชื้อชาติ!K46</f>
        <v>0</v>
      </c>
      <c r="F46" s="36">
        <f>เชื้อชาติ!L46</f>
        <v>0</v>
      </c>
      <c r="G46" s="37">
        <f t="shared" si="2"/>
        <v>0</v>
      </c>
      <c r="H46" s="36">
        <f t="shared" si="3"/>
        <v>0</v>
      </c>
      <c r="I46" s="33" t="str">
        <f t="shared" si="4"/>
        <v>กำลังพัฒนา</v>
      </c>
    </row>
    <row r="47" spans="1:9" ht="15.75" customHeight="1" x14ac:dyDescent="0.45">
      <c r="A47" s="34">
        <v>36</v>
      </c>
      <c r="B47" s="34">
        <f>รายชื่อนักเรียน!B41</f>
        <v>0</v>
      </c>
      <c r="C47" s="37">
        <f>มนุษยสัมพันธ์!K47</f>
        <v>0</v>
      </c>
      <c r="D47" s="36">
        <f>มนุษยสัมพันธ์!L47</f>
        <v>0</v>
      </c>
      <c r="E47" s="37">
        <f>เชื้อชาติ!K47</f>
        <v>0</v>
      </c>
      <c r="F47" s="36">
        <f>เชื้อชาติ!L47</f>
        <v>0</v>
      </c>
      <c r="G47" s="37">
        <f t="shared" ref="G47:G50" si="5">C47+E47</f>
        <v>0</v>
      </c>
      <c r="H47" s="36">
        <f t="shared" ref="H47:H50" si="6">(G47*100)/$G$11</f>
        <v>0</v>
      </c>
      <c r="I47" s="88" t="str">
        <f t="shared" ref="I47:I50" si="7">IF(H47&gt;=90,"ยอดเยี่ยม",IF(H47&gt;=80,"ดีเลิศ",IF(H47&gt;=70,"ดี",IF(H47&gt;=50,"ปานกลาง",IF(H47&lt;50,"กำลังพัฒนา")))))</f>
        <v>กำลังพัฒนา</v>
      </c>
    </row>
    <row r="48" spans="1:9" ht="15.75" customHeight="1" x14ac:dyDescent="0.45">
      <c r="A48" s="34">
        <v>37</v>
      </c>
      <c r="B48" s="34">
        <f>รายชื่อนักเรียน!B42</f>
        <v>0</v>
      </c>
      <c r="C48" s="37">
        <f>มนุษยสัมพันธ์!K48</f>
        <v>0</v>
      </c>
      <c r="D48" s="36">
        <f>มนุษยสัมพันธ์!L48</f>
        <v>0</v>
      </c>
      <c r="E48" s="37">
        <f>เชื้อชาติ!K48</f>
        <v>0</v>
      </c>
      <c r="F48" s="36">
        <f>เชื้อชาติ!L48</f>
        <v>0</v>
      </c>
      <c r="G48" s="37">
        <f t="shared" si="5"/>
        <v>0</v>
      </c>
      <c r="H48" s="36">
        <f t="shared" si="6"/>
        <v>0</v>
      </c>
      <c r="I48" s="88" t="str">
        <f t="shared" si="7"/>
        <v>กำลังพัฒนา</v>
      </c>
    </row>
    <row r="49" spans="1:9" ht="15.75" customHeight="1" x14ac:dyDescent="0.45">
      <c r="A49" s="34">
        <v>38</v>
      </c>
      <c r="B49" s="34">
        <f>รายชื่อนักเรียน!B43</f>
        <v>0</v>
      </c>
      <c r="C49" s="37">
        <f>มนุษยสัมพันธ์!K49</f>
        <v>0</v>
      </c>
      <c r="D49" s="36">
        <f>มนุษยสัมพันธ์!L49</f>
        <v>0</v>
      </c>
      <c r="E49" s="37">
        <f>เชื้อชาติ!K49</f>
        <v>0</v>
      </c>
      <c r="F49" s="36">
        <f>เชื้อชาติ!L49</f>
        <v>0</v>
      </c>
      <c r="G49" s="37">
        <f t="shared" si="5"/>
        <v>0</v>
      </c>
      <c r="H49" s="36">
        <f t="shared" si="6"/>
        <v>0</v>
      </c>
      <c r="I49" s="88" t="str">
        <f t="shared" si="7"/>
        <v>กำลังพัฒนา</v>
      </c>
    </row>
    <row r="50" spans="1:9" ht="15.75" customHeight="1" x14ac:dyDescent="0.45">
      <c r="A50" s="34">
        <v>39</v>
      </c>
      <c r="B50" s="34">
        <f>รายชื่อนักเรียน!B44</f>
        <v>0</v>
      </c>
      <c r="C50" s="37">
        <f>มนุษยสัมพันธ์!K50</f>
        <v>0</v>
      </c>
      <c r="D50" s="36">
        <f>มนุษยสัมพันธ์!L50</f>
        <v>0</v>
      </c>
      <c r="E50" s="37">
        <f>เชื้อชาติ!K50</f>
        <v>0</v>
      </c>
      <c r="F50" s="36">
        <f>เชื้อชาติ!L50</f>
        <v>0</v>
      </c>
      <c r="G50" s="37">
        <f t="shared" si="5"/>
        <v>0</v>
      </c>
      <c r="H50" s="36">
        <f t="shared" si="6"/>
        <v>0</v>
      </c>
      <c r="I50" s="88" t="str">
        <f t="shared" si="7"/>
        <v>กำลังพัฒนา</v>
      </c>
    </row>
    <row r="51" spans="1:9" ht="15.75" customHeight="1" x14ac:dyDescent="0.45">
      <c r="A51" s="34">
        <v>40</v>
      </c>
      <c r="B51" s="34">
        <f>รายชื่อนักเรียน!B45</f>
        <v>0</v>
      </c>
      <c r="C51" s="37">
        <f>มนุษยสัมพันธ์!K51</f>
        <v>0</v>
      </c>
      <c r="D51" s="36">
        <f>มนุษยสัมพันธ์!L51</f>
        <v>0</v>
      </c>
      <c r="E51" s="37">
        <f>เชื้อชาติ!K51</f>
        <v>0</v>
      </c>
      <c r="F51" s="36">
        <f>เชื้อชาติ!L51</f>
        <v>0</v>
      </c>
      <c r="G51" s="37">
        <f t="shared" si="2"/>
        <v>0</v>
      </c>
      <c r="H51" s="36">
        <f t="shared" si="3"/>
        <v>0</v>
      </c>
      <c r="I51" s="33" t="str">
        <f t="shared" si="4"/>
        <v>กำลังพัฒนา</v>
      </c>
    </row>
    <row r="52" spans="1:9" ht="15.75" customHeight="1" x14ac:dyDescent="0.45">
      <c r="A52" s="127" t="s">
        <v>12</v>
      </c>
      <c r="B52" s="127"/>
      <c r="C52" s="37">
        <f>มนุษยสัมพันธ์!K52</f>
        <v>0</v>
      </c>
      <c r="D52" s="36">
        <f>มนุษยสัมพันธ์!L52</f>
        <v>0</v>
      </c>
      <c r="E52" s="37">
        <f>เชื้อชาติ!K52</f>
        <v>0</v>
      </c>
      <c r="F52" s="36">
        <f>เชื้อชาติ!L52</f>
        <v>0</v>
      </c>
      <c r="G52" s="37">
        <f>SUM(C52,E52)</f>
        <v>0</v>
      </c>
      <c r="H52" s="36">
        <f t="shared" si="3"/>
        <v>0</v>
      </c>
      <c r="I52" s="33" t="str">
        <f>IF(H52&gt;=90,"ยอดเยี่ยม",IF(H52&gt;=80,"ดีเลิศ",IF(H52&gt;=70,"ดี",IF(H52&gt;=50,"ปานกลาง",IF(H52&lt;50,"กำลังพัฒนา")))))</f>
        <v>กำลังพัฒนา</v>
      </c>
    </row>
    <row r="53" spans="1:9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</row>
    <row r="54" spans="1:9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</row>
    <row r="55" spans="1:9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39"/>
      <c r="E55" s="123" t="str">
        <f>เชื้อชาติ!H55</f>
        <v>ลงชื่อ..........................................ผู้ประเมิน</v>
      </c>
      <c r="F55" s="123"/>
      <c r="G55" s="123"/>
      <c r="H55" s="123"/>
      <c r="I55" s="75"/>
    </row>
    <row r="56" spans="1:9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39"/>
      <c r="E56" s="123" t="str">
        <f>เชื้อชาติ!H56</f>
        <v>(นายสิงหล กลิ่นน้อย)</v>
      </c>
      <c r="F56" s="123"/>
      <c r="G56" s="123"/>
      <c r="H56" s="123"/>
      <c r="I56" s="75"/>
    </row>
    <row r="57" spans="1:9" ht="15.75" customHeight="1" x14ac:dyDescent="0.45">
      <c r="A57" s="39"/>
      <c r="B57" s="123"/>
      <c r="C57" s="123"/>
      <c r="D57" s="39"/>
      <c r="E57" s="39"/>
      <c r="F57" s="39"/>
      <c r="G57" s="39"/>
      <c r="H57" s="123"/>
      <c r="I57" s="123"/>
    </row>
    <row r="58" spans="1:9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</row>
    <row r="59" spans="1:9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</row>
    <row r="60" spans="1:9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</row>
    <row r="61" spans="1:9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</row>
    <row r="62" spans="1:9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</row>
    <row r="63" spans="1:9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</row>
    <row r="64" spans="1:9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</row>
    <row r="65" spans="1:9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</row>
    <row r="66" spans="1:9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</row>
    <row r="67" spans="1:9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</row>
    <row r="68" spans="1:9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</row>
    <row r="69" spans="1:9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</row>
    <row r="70" spans="1:9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</row>
    <row r="71" spans="1:9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</row>
    <row r="72" spans="1:9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</row>
    <row r="73" spans="1:9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</row>
    <row r="74" spans="1:9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</row>
    <row r="75" spans="1:9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</row>
    <row r="76" spans="1:9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</row>
    <row r="77" spans="1:9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</row>
    <row r="78" spans="1:9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</row>
    <row r="79" spans="1:9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</row>
    <row r="80" spans="1:9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</row>
    <row r="81" spans="1:9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</row>
    <row r="82" spans="1:9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</row>
    <row r="83" spans="1:9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</row>
    <row r="84" spans="1:9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</row>
    <row r="85" spans="1:9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</row>
    <row r="86" spans="1:9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</row>
    <row r="87" spans="1:9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</row>
    <row r="88" spans="1:9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</row>
    <row r="89" spans="1:9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</row>
    <row r="90" spans="1:9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</row>
    <row r="91" spans="1:9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</row>
    <row r="92" spans="1:9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</row>
    <row r="93" spans="1:9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</row>
    <row r="94" spans="1:9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</row>
    <row r="95" spans="1:9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</row>
    <row r="96" spans="1:9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</row>
    <row r="97" spans="1:9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</row>
    <row r="98" spans="1:9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</row>
    <row r="99" spans="1:9" ht="15.75" customHeight="1" x14ac:dyDescent="0.5">
      <c r="A99" s="29"/>
      <c r="B99" s="29"/>
      <c r="C99" s="29"/>
      <c r="D99" s="29"/>
      <c r="E99" s="29"/>
      <c r="F99" s="29"/>
      <c r="G99" s="29"/>
      <c r="H99" s="39"/>
      <c r="I99" s="39"/>
    </row>
    <row r="100" spans="1:9" ht="15.75" customHeight="1" x14ac:dyDescent="0.5">
      <c r="A100" s="29"/>
      <c r="B100" s="29"/>
      <c r="C100" s="29"/>
      <c r="D100" s="29"/>
      <c r="E100" s="29"/>
      <c r="F100" s="29"/>
      <c r="G100" s="29"/>
      <c r="H100" s="39"/>
      <c r="I100" s="39"/>
    </row>
    <row r="101" spans="1:9" ht="15.75" customHeight="1" x14ac:dyDescent="0.5">
      <c r="A101" s="29"/>
      <c r="B101" s="29"/>
      <c r="C101" s="29"/>
      <c r="D101" s="29"/>
      <c r="E101" s="29"/>
      <c r="F101" s="29"/>
      <c r="G101" s="29"/>
      <c r="H101" s="39"/>
      <c r="I101" s="39"/>
    </row>
    <row r="102" spans="1:9" ht="15.75" customHeight="1" x14ac:dyDescent="0.5">
      <c r="A102" s="29"/>
      <c r="B102" s="29"/>
      <c r="C102" s="29"/>
      <c r="D102" s="29"/>
      <c r="E102" s="29"/>
      <c r="F102" s="29"/>
      <c r="G102" s="29"/>
      <c r="H102" s="39"/>
      <c r="I102" s="39"/>
    </row>
    <row r="103" spans="1:9" ht="15.75" customHeight="1" x14ac:dyDescent="0.5">
      <c r="A103" s="29"/>
      <c r="B103" s="29"/>
      <c r="C103" s="29"/>
      <c r="D103" s="29"/>
      <c r="E103" s="29"/>
      <c r="F103" s="29"/>
      <c r="G103" s="29"/>
      <c r="H103" s="39"/>
      <c r="I103" s="39"/>
    </row>
    <row r="104" spans="1:9" ht="15.75" customHeight="1" x14ac:dyDescent="0.5">
      <c r="A104" s="29"/>
      <c r="B104" s="29"/>
      <c r="C104" s="29"/>
      <c r="D104" s="29"/>
      <c r="E104" s="29"/>
      <c r="F104" s="29"/>
      <c r="G104" s="29"/>
      <c r="H104" s="39"/>
      <c r="I104" s="39"/>
    </row>
    <row r="105" spans="1:9" ht="15.75" customHeight="1" x14ac:dyDescent="0.5">
      <c r="A105" s="29"/>
      <c r="B105" s="29"/>
      <c r="C105" s="29"/>
      <c r="D105" s="29"/>
      <c r="E105" s="29"/>
      <c r="F105" s="29"/>
      <c r="G105" s="29"/>
      <c r="H105" s="39"/>
      <c r="I105" s="39"/>
    </row>
    <row r="106" spans="1:9" ht="15.75" customHeight="1" x14ac:dyDescent="0.5">
      <c r="A106" s="29"/>
      <c r="B106" s="29"/>
      <c r="C106" s="29"/>
      <c r="D106" s="29"/>
      <c r="E106" s="29"/>
      <c r="F106" s="29"/>
      <c r="G106" s="29"/>
      <c r="H106" s="39"/>
      <c r="I106" s="39"/>
    </row>
    <row r="107" spans="1:9" ht="15.75" customHeight="1" x14ac:dyDescent="0.5">
      <c r="A107" s="29"/>
      <c r="B107" s="29"/>
      <c r="C107" s="29"/>
      <c r="D107" s="29"/>
      <c r="E107" s="29"/>
      <c r="F107" s="29"/>
      <c r="G107" s="29"/>
      <c r="H107" s="39"/>
      <c r="I107" s="39"/>
    </row>
    <row r="108" spans="1:9" ht="15.75" customHeight="1" x14ac:dyDescent="0.5">
      <c r="A108" s="29"/>
      <c r="B108" s="29"/>
      <c r="C108" s="29"/>
      <c r="D108" s="29"/>
      <c r="E108" s="29"/>
      <c r="F108" s="29"/>
      <c r="G108" s="29"/>
      <c r="H108" s="39"/>
      <c r="I108" s="39"/>
    </row>
    <row r="109" spans="1:9" ht="15.75" customHeight="1" x14ac:dyDescent="0.5">
      <c r="A109" s="29"/>
      <c r="B109" s="29"/>
      <c r="C109" s="29"/>
      <c r="D109" s="29"/>
      <c r="E109" s="29"/>
      <c r="F109" s="29"/>
      <c r="G109" s="29"/>
      <c r="H109" s="39"/>
      <c r="I109" s="39"/>
    </row>
    <row r="110" spans="1:9" ht="21.75" x14ac:dyDescent="0.5">
      <c r="A110" s="29"/>
      <c r="B110" s="29"/>
      <c r="C110" s="29"/>
      <c r="D110" s="29"/>
      <c r="E110" s="29"/>
      <c r="F110" s="29"/>
      <c r="G110" s="29"/>
      <c r="H110" s="39"/>
      <c r="I110" s="39"/>
    </row>
    <row r="111" spans="1:9" ht="21.75" x14ac:dyDescent="0.5">
      <c r="A111" s="29"/>
      <c r="B111" s="29"/>
      <c r="C111" s="29"/>
      <c r="D111" s="29"/>
      <c r="E111" s="29"/>
      <c r="F111" s="29"/>
      <c r="G111" s="29"/>
      <c r="H111" s="39"/>
      <c r="I111" s="39"/>
    </row>
    <row r="112" spans="1:9" ht="21.75" x14ac:dyDescent="0.5">
      <c r="A112" s="29"/>
      <c r="B112" s="29"/>
      <c r="C112" s="29"/>
      <c r="D112" s="29"/>
      <c r="E112" s="29"/>
      <c r="F112" s="29"/>
      <c r="G112" s="29"/>
      <c r="H112" s="39"/>
      <c r="I112" s="39"/>
    </row>
    <row r="113" spans="1:9" ht="21.75" x14ac:dyDescent="0.5">
      <c r="A113" s="29"/>
      <c r="B113" s="29"/>
      <c r="C113" s="29"/>
      <c r="D113" s="29"/>
      <c r="E113" s="29"/>
      <c r="F113" s="29"/>
      <c r="G113" s="29"/>
      <c r="H113" s="39"/>
      <c r="I113" s="39"/>
    </row>
    <row r="114" spans="1:9" ht="21.75" x14ac:dyDescent="0.5">
      <c r="A114" s="29"/>
      <c r="B114" s="29"/>
      <c r="C114" s="29"/>
      <c r="D114" s="29"/>
      <c r="E114" s="29"/>
      <c r="F114" s="29"/>
      <c r="G114" s="29"/>
      <c r="H114" s="39"/>
      <c r="I114" s="39"/>
    </row>
    <row r="115" spans="1:9" ht="21.75" x14ac:dyDescent="0.5">
      <c r="A115" s="29"/>
      <c r="B115" s="29"/>
      <c r="C115" s="29"/>
      <c r="D115" s="29"/>
      <c r="E115" s="29"/>
      <c r="F115" s="29"/>
      <c r="G115" s="29"/>
      <c r="H115" s="39"/>
      <c r="I115" s="39"/>
    </row>
    <row r="116" spans="1:9" ht="21.75" x14ac:dyDescent="0.5">
      <c r="A116" s="29"/>
      <c r="B116" s="29"/>
      <c r="C116" s="29"/>
      <c r="D116" s="29"/>
      <c r="E116" s="29"/>
      <c r="F116" s="29"/>
      <c r="G116" s="29"/>
      <c r="H116" s="39"/>
      <c r="I116" s="39"/>
    </row>
    <row r="117" spans="1:9" ht="21.75" x14ac:dyDescent="0.5">
      <c r="A117" s="29"/>
      <c r="B117" s="29"/>
      <c r="C117" s="29"/>
      <c r="D117" s="29"/>
      <c r="E117" s="29"/>
      <c r="F117" s="29"/>
      <c r="G117" s="29"/>
      <c r="H117" s="39"/>
      <c r="I117" s="39"/>
    </row>
    <row r="118" spans="1:9" ht="21.75" x14ac:dyDescent="0.5">
      <c r="A118" s="29"/>
      <c r="B118" s="29"/>
      <c r="C118" s="29"/>
      <c r="D118" s="29"/>
      <c r="E118" s="29"/>
      <c r="F118" s="29"/>
      <c r="G118" s="29"/>
      <c r="H118" s="39"/>
      <c r="I118" s="39"/>
    </row>
    <row r="119" spans="1:9" ht="21.75" x14ac:dyDescent="0.5">
      <c r="A119" s="29"/>
      <c r="B119" s="29"/>
      <c r="C119" s="29"/>
      <c r="D119" s="29"/>
      <c r="E119" s="29"/>
      <c r="F119" s="29"/>
      <c r="G119" s="29"/>
      <c r="H119" s="39"/>
      <c r="I119" s="39"/>
    </row>
    <row r="120" spans="1:9" ht="21.75" x14ac:dyDescent="0.5">
      <c r="A120" s="29"/>
      <c r="B120" s="29"/>
      <c r="C120" s="29"/>
      <c r="D120" s="29"/>
      <c r="E120" s="29"/>
      <c r="F120" s="29"/>
      <c r="G120" s="29"/>
      <c r="H120" s="39"/>
      <c r="I120" s="39"/>
    </row>
    <row r="121" spans="1:9" ht="21.75" x14ac:dyDescent="0.5">
      <c r="A121" s="29"/>
      <c r="B121" s="29"/>
      <c r="C121" s="29"/>
      <c r="D121" s="29"/>
      <c r="E121" s="29"/>
      <c r="F121" s="29"/>
      <c r="G121" s="29"/>
      <c r="H121" s="39"/>
      <c r="I121" s="39"/>
    </row>
    <row r="122" spans="1:9" ht="21.75" x14ac:dyDescent="0.5">
      <c r="A122" s="29"/>
      <c r="B122" s="29"/>
      <c r="C122" s="29"/>
      <c r="D122" s="29"/>
      <c r="E122" s="29"/>
      <c r="F122" s="29"/>
      <c r="G122" s="29"/>
      <c r="H122" s="39"/>
      <c r="I122" s="39"/>
    </row>
    <row r="123" spans="1:9" ht="21.75" x14ac:dyDescent="0.5">
      <c r="A123" s="29"/>
      <c r="B123" s="29"/>
      <c r="C123" s="29"/>
      <c r="D123" s="29"/>
      <c r="E123" s="29"/>
      <c r="F123" s="29"/>
      <c r="G123" s="29"/>
      <c r="H123" s="39"/>
      <c r="I123" s="39"/>
    </row>
    <row r="124" spans="1:9" ht="21.75" x14ac:dyDescent="0.5">
      <c r="A124" s="29"/>
      <c r="B124" s="29"/>
      <c r="C124" s="29"/>
      <c r="D124" s="29"/>
      <c r="E124" s="29"/>
      <c r="F124" s="29"/>
      <c r="G124" s="29"/>
      <c r="H124" s="39"/>
      <c r="I124" s="39"/>
    </row>
    <row r="125" spans="1:9" ht="21.75" x14ac:dyDescent="0.5">
      <c r="A125" s="29"/>
      <c r="B125" s="29"/>
      <c r="C125" s="29"/>
      <c r="D125" s="29"/>
      <c r="E125" s="29"/>
      <c r="F125" s="29"/>
      <c r="G125" s="29"/>
      <c r="H125" s="39"/>
      <c r="I125" s="39"/>
    </row>
    <row r="126" spans="1:9" ht="21.75" x14ac:dyDescent="0.5">
      <c r="A126" s="29"/>
      <c r="B126" s="29"/>
      <c r="C126" s="29"/>
      <c r="D126" s="29"/>
      <c r="E126" s="29"/>
      <c r="F126" s="29"/>
      <c r="G126" s="29"/>
      <c r="H126" s="39"/>
      <c r="I126" s="39"/>
    </row>
    <row r="127" spans="1:9" ht="21.75" x14ac:dyDescent="0.5">
      <c r="A127" s="29"/>
      <c r="B127" s="29"/>
      <c r="C127" s="29"/>
      <c r="D127" s="29"/>
      <c r="E127" s="29"/>
      <c r="F127" s="29"/>
      <c r="G127" s="29"/>
      <c r="H127" s="39"/>
      <c r="I127" s="39"/>
    </row>
    <row r="128" spans="1:9" ht="21.75" x14ac:dyDescent="0.5">
      <c r="A128" s="29"/>
      <c r="B128" s="29"/>
      <c r="C128" s="29"/>
      <c r="D128" s="29"/>
      <c r="E128" s="29"/>
      <c r="F128" s="29"/>
      <c r="G128" s="29"/>
      <c r="H128" s="39"/>
      <c r="I128" s="39"/>
    </row>
    <row r="129" spans="1:9" ht="21.75" x14ac:dyDescent="0.5">
      <c r="A129" s="29"/>
      <c r="B129" s="29"/>
      <c r="C129" s="29"/>
      <c r="D129" s="29"/>
      <c r="E129" s="29"/>
      <c r="F129" s="29"/>
      <c r="G129" s="29"/>
      <c r="H129" s="39"/>
      <c r="I129" s="39"/>
    </row>
    <row r="130" spans="1:9" ht="21.75" x14ac:dyDescent="0.5">
      <c r="A130" s="29"/>
      <c r="B130" s="29"/>
      <c r="C130" s="29"/>
      <c r="D130" s="29"/>
      <c r="E130" s="29"/>
      <c r="F130" s="29"/>
      <c r="G130" s="29"/>
      <c r="H130" s="39"/>
      <c r="I130" s="39"/>
    </row>
    <row r="131" spans="1:9" ht="21.75" x14ac:dyDescent="0.5">
      <c r="A131" s="29"/>
      <c r="B131" s="29"/>
      <c r="C131" s="29"/>
      <c r="D131" s="29"/>
      <c r="E131" s="29"/>
      <c r="F131" s="29"/>
      <c r="G131" s="29"/>
      <c r="H131" s="39"/>
      <c r="I131" s="39"/>
    </row>
    <row r="132" spans="1:9" ht="21.75" x14ac:dyDescent="0.5">
      <c r="A132" s="29"/>
      <c r="B132" s="29"/>
      <c r="C132" s="29"/>
      <c r="D132" s="29"/>
      <c r="E132" s="29"/>
      <c r="F132" s="29"/>
      <c r="G132" s="29"/>
      <c r="H132" s="39"/>
      <c r="I132" s="39"/>
    </row>
    <row r="133" spans="1:9" ht="21.75" x14ac:dyDescent="0.5">
      <c r="A133" s="29"/>
      <c r="B133" s="29"/>
      <c r="C133" s="29"/>
      <c r="D133" s="29"/>
      <c r="E133" s="29"/>
      <c r="F133" s="29"/>
      <c r="G133" s="29"/>
      <c r="H133" s="39"/>
      <c r="I133" s="39"/>
    </row>
    <row r="134" spans="1:9" ht="21.75" x14ac:dyDescent="0.5">
      <c r="A134" s="29"/>
      <c r="B134" s="29"/>
      <c r="C134" s="29"/>
      <c r="D134" s="29"/>
      <c r="E134" s="29"/>
      <c r="F134" s="29"/>
      <c r="G134" s="29"/>
      <c r="H134" s="39"/>
      <c r="I134" s="39"/>
    </row>
    <row r="135" spans="1:9" ht="21.75" x14ac:dyDescent="0.5">
      <c r="A135" s="29"/>
      <c r="B135" s="29"/>
      <c r="C135" s="29"/>
      <c r="D135" s="29"/>
      <c r="E135" s="29"/>
      <c r="F135" s="29"/>
      <c r="G135" s="29"/>
      <c r="H135" s="39"/>
      <c r="I135" s="39"/>
    </row>
    <row r="136" spans="1:9" ht="21.75" x14ac:dyDescent="0.5">
      <c r="A136" s="29"/>
      <c r="B136" s="29"/>
      <c r="C136" s="29"/>
      <c r="D136" s="29"/>
      <c r="E136" s="29"/>
      <c r="F136" s="29"/>
      <c r="G136" s="29"/>
      <c r="H136" s="39"/>
      <c r="I136" s="39"/>
    </row>
    <row r="137" spans="1:9" ht="21.75" x14ac:dyDescent="0.5">
      <c r="A137" s="29"/>
      <c r="B137" s="29"/>
      <c r="C137" s="29"/>
      <c r="D137" s="29"/>
      <c r="E137" s="29"/>
      <c r="F137" s="29"/>
      <c r="G137" s="29"/>
      <c r="H137" s="39"/>
      <c r="I137" s="39"/>
    </row>
    <row r="138" spans="1:9" ht="21.75" x14ac:dyDescent="0.5">
      <c r="A138" s="29"/>
      <c r="B138" s="29"/>
      <c r="C138" s="29"/>
      <c r="D138" s="29"/>
      <c r="E138" s="29"/>
      <c r="F138" s="29"/>
      <c r="G138" s="29"/>
      <c r="H138" s="39"/>
      <c r="I138" s="39"/>
    </row>
    <row r="139" spans="1:9" ht="21.75" x14ac:dyDescent="0.5">
      <c r="A139" s="29"/>
      <c r="B139" s="29"/>
      <c r="C139" s="29"/>
      <c r="D139" s="29"/>
      <c r="E139" s="29"/>
      <c r="F139" s="29"/>
      <c r="G139" s="29"/>
      <c r="H139" s="39"/>
      <c r="I139" s="39"/>
    </row>
    <row r="140" spans="1:9" ht="21.75" x14ac:dyDescent="0.5">
      <c r="A140" s="29"/>
      <c r="B140" s="29"/>
      <c r="C140" s="29"/>
      <c r="D140" s="29"/>
      <c r="E140" s="29"/>
      <c r="F140" s="29"/>
      <c r="G140" s="29"/>
      <c r="H140" s="39"/>
      <c r="I140" s="39"/>
    </row>
    <row r="141" spans="1:9" ht="21.75" x14ac:dyDescent="0.5">
      <c r="A141" s="29"/>
      <c r="B141" s="29"/>
      <c r="C141" s="29"/>
      <c r="D141" s="29"/>
      <c r="E141" s="29"/>
      <c r="F141" s="29"/>
      <c r="G141" s="29"/>
      <c r="H141" s="39"/>
      <c r="I141" s="39"/>
    </row>
    <row r="142" spans="1:9" ht="21.75" x14ac:dyDescent="0.5">
      <c r="A142" s="29"/>
      <c r="B142" s="29"/>
      <c r="C142" s="29"/>
      <c r="D142" s="29"/>
      <c r="E142" s="29"/>
      <c r="F142" s="29"/>
      <c r="G142" s="29"/>
      <c r="H142" s="39"/>
      <c r="I142" s="39"/>
    </row>
    <row r="143" spans="1:9" ht="21.75" x14ac:dyDescent="0.5">
      <c r="A143" s="29"/>
      <c r="B143" s="29"/>
      <c r="C143" s="29"/>
      <c r="D143" s="29"/>
      <c r="E143" s="29"/>
      <c r="F143" s="29"/>
      <c r="G143" s="29"/>
      <c r="H143" s="39"/>
      <c r="I143" s="39"/>
    </row>
    <row r="144" spans="1:9" ht="21.75" x14ac:dyDescent="0.5">
      <c r="A144" s="29"/>
      <c r="B144" s="29"/>
      <c r="C144" s="29"/>
      <c r="D144" s="29"/>
      <c r="E144" s="29"/>
      <c r="F144" s="29"/>
      <c r="G144" s="29"/>
      <c r="H144" s="39"/>
      <c r="I144" s="39"/>
    </row>
    <row r="145" spans="1:9" ht="21.75" x14ac:dyDescent="0.5">
      <c r="A145" s="29"/>
      <c r="B145" s="29"/>
      <c r="C145" s="29"/>
      <c r="D145" s="29"/>
      <c r="E145" s="29"/>
      <c r="F145" s="29"/>
      <c r="G145" s="29"/>
      <c r="H145" s="39"/>
      <c r="I145" s="39"/>
    </row>
    <row r="146" spans="1:9" ht="21.75" x14ac:dyDescent="0.5">
      <c r="A146" s="29"/>
      <c r="B146" s="29"/>
      <c r="C146" s="29"/>
      <c r="D146" s="29"/>
      <c r="E146" s="29"/>
      <c r="F146" s="29"/>
      <c r="G146" s="29"/>
      <c r="H146" s="39"/>
      <c r="I146" s="39"/>
    </row>
    <row r="147" spans="1:9" ht="21.75" x14ac:dyDescent="0.5">
      <c r="A147" s="29"/>
      <c r="B147" s="29"/>
      <c r="C147" s="29"/>
      <c r="D147" s="29"/>
      <c r="E147" s="29"/>
      <c r="F147" s="29"/>
      <c r="G147" s="29"/>
      <c r="H147" s="39"/>
      <c r="I147" s="39"/>
    </row>
    <row r="148" spans="1:9" ht="21.75" x14ac:dyDescent="0.5">
      <c r="A148" s="29"/>
      <c r="B148" s="29"/>
      <c r="C148" s="29"/>
      <c r="D148" s="29"/>
      <c r="E148" s="29"/>
      <c r="F148" s="29"/>
      <c r="G148" s="29"/>
      <c r="H148" s="39"/>
      <c r="I148" s="39"/>
    </row>
    <row r="149" spans="1:9" ht="21.75" x14ac:dyDescent="0.5">
      <c r="A149" s="29"/>
      <c r="B149" s="29"/>
      <c r="C149" s="29"/>
      <c r="D149" s="29"/>
      <c r="E149" s="29"/>
      <c r="F149" s="29"/>
      <c r="G149" s="29"/>
      <c r="H149" s="39"/>
      <c r="I149" s="39"/>
    </row>
    <row r="150" spans="1:9" ht="21.75" x14ac:dyDescent="0.5">
      <c r="A150" s="29"/>
      <c r="B150" s="29"/>
      <c r="C150" s="29"/>
      <c r="D150" s="29"/>
      <c r="E150" s="29"/>
      <c r="F150" s="29"/>
      <c r="G150" s="29"/>
      <c r="H150" s="39"/>
      <c r="I150" s="39"/>
    </row>
    <row r="151" spans="1:9" ht="21.75" x14ac:dyDescent="0.5">
      <c r="A151" s="29"/>
      <c r="B151" s="29"/>
      <c r="C151" s="29"/>
      <c r="D151" s="29"/>
      <c r="E151" s="29"/>
      <c r="F151" s="29"/>
      <c r="G151" s="29"/>
      <c r="H151" s="39"/>
      <c r="I151" s="39"/>
    </row>
    <row r="152" spans="1:9" ht="21.75" x14ac:dyDescent="0.5">
      <c r="A152" s="29"/>
      <c r="B152" s="29"/>
      <c r="C152" s="29"/>
      <c r="D152" s="29"/>
      <c r="E152" s="29"/>
      <c r="F152" s="29"/>
      <c r="G152" s="29"/>
      <c r="H152" s="39"/>
      <c r="I152" s="39"/>
    </row>
    <row r="153" spans="1:9" ht="21.75" x14ac:dyDescent="0.5">
      <c r="A153" s="29"/>
      <c r="B153" s="29"/>
      <c r="C153" s="29"/>
      <c r="D153" s="29"/>
      <c r="E153" s="29"/>
      <c r="F153" s="29"/>
      <c r="G153" s="29"/>
      <c r="H153" s="39"/>
      <c r="I153" s="39"/>
    </row>
    <row r="154" spans="1:9" ht="21.75" x14ac:dyDescent="0.5">
      <c r="A154" s="29"/>
      <c r="B154" s="29"/>
      <c r="C154" s="29"/>
      <c r="D154" s="29"/>
      <c r="E154" s="29"/>
      <c r="F154" s="29"/>
      <c r="G154" s="29"/>
      <c r="H154" s="39"/>
      <c r="I154" s="39"/>
    </row>
    <row r="155" spans="1:9" ht="21.75" x14ac:dyDescent="0.5">
      <c r="A155" s="29"/>
      <c r="B155" s="29"/>
      <c r="C155" s="29"/>
      <c r="D155" s="29"/>
      <c r="E155" s="29"/>
      <c r="F155" s="29"/>
      <c r="G155" s="29"/>
      <c r="H155" s="39"/>
      <c r="I155" s="39"/>
    </row>
    <row r="156" spans="1:9" ht="21.75" x14ac:dyDescent="0.5">
      <c r="A156" s="29"/>
      <c r="B156" s="29"/>
      <c r="C156" s="29"/>
      <c r="D156" s="29"/>
      <c r="E156" s="29"/>
      <c r="F156" s="29"/>
      <c r="G156" s="29"/>
      <c r="H156" s="39"/>
      <c r="I156" s="39"/>
    </row>
    <row r="157" spans="1:9" ht="21.75" x14ac:dyDescent="0.5">
      <c r="A157" s="29"/>
      <c r="B157" s="29"/>
      <c r="C157" s="29"/>
      <c r="D157" s="29"/>
      <c r="E157" s="29"/>
      <c r="F157" s="29"/>
      <c r="G157" s="29"/>
      <c r="H157" s="39"/>
      <c r="I157" s="39"/>
    </row>
    <row r="158" spans="1:9" ht="21.75" x14ac:dyDescent="0.5">
      <c r="A158" s="29"/>
      <c r="B158" s="29"/>
      <c r="C158" s="29"/>
      <c r="D158" s="29"/>
      <c r="E158" s="29"/>
      <c r="F158" s="29"/>
      <c r="G158" s="29"/>
      <c r="H158" s="39"/>
      <c r="I158" s="39"/>
    </row>
    <row r="159" spans="1:9" ht="21.75" x14ac:dyDescent="0.5">
      <c r="A159" s="29"/>
      <c r="B159" s="29"/>
      <c r="C159" s="29"/>
      <c r="D159" s="29"/>
      <c r="E159" s="29"/>
      <c r="F159" s="29"/>
      <c r="G159" s="29"/>
      <c r="H159" s="39"/>
      <c r="I159" s="39"/>
    </row>
    <row r="160" spans="1:9" ht="21.75" x14ac:dyDescent="0.5">
      <c r="A160" s="29"/>
      <c r="B160" s="29"/>
      <c r="C160" s="29"/>
      <c r="D160" s="29"/>
      <c r="E160" s="29"/>
      <c r="F160" s="29"/>
      <c r="G160" s="29"/>
      <c r="H160" s="39"/>
      <c r="I160" s="39"/>
    </row>
    <row r="161" spans="1:9" ht="21.75" x14ac:dyDescent="0.5">
      <c r="A161" s="29"/>
      <c r="B161" s="29"/>
      <c r="C161" s="29"/>
      <c r="D161" s="29"/>
      <c r="E161" s="29"/>
      <c r="F161" s="29"/>
      <c r="G161" s="29"/>
      <c r="H161" s="39"/>
      <c r="I161" s="39"/>
    </row>
    <row r="162" spans="1:9" ht="21.75" x14ac:dyDescent="0.5">
      <c r="A162" s="29"/>
      <c r="B162" s="29"/>
      <c r="C162" s="29"/>
      <c r="D162" s="29"/>
      <c r="E162" s="29"/>
      <c r="F162" s="29"/>
      <c r="G162" s="29"/>
      <c r="H162" s="39"/>
      <c r="I162" s="39"/>
    </row>
    <row r="163" spans="1:9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</row>
  </sheetData>
  <mergeCells count="26">
    <mergeCell ref="A1:I1"/>
    <mergeCell ref="J1:Q1"/>
    <mergeCell ref="A2:I2"/>
    <mergeCell ref="J2:Q2"/>
    <mergeCell ref="J3:K3"/>
    <mergeCell ref="N3:O3"/>
    <mergeCell ref="A52:B52"/>
    <mergeCell ref="J8:J9"/>
    <mergeCell ref="K8:O8"/>
    <mergeCell ref="P8:P9"/>
    <mergeCell ref="D10:D11"/>
    <mergeCell ref="F10:F11"/>
    <mergeCell ref="H10:H11"/>
    <mergeCell ref="A7:A11"/>
    <mergeCell ref="B7:B11"/>
    <mergeCell ref="C7:F7"/>
    <mergeCell ref="G7:H9"/>
    <mergeCell ref="I7:I11"/>
    <mergeCell ref="C8:D9"/>
    <mergeCell ref="E8:F9"/>
    <mergeCell ref="B55:C55"/>
    <mergeCell ref="B56:C56"/>
    <mergeCell ref="B57:C57"/>
    <mergeCell ref="H57:I57"/>
    <mergeCell ref="E55:H55"/>
    <mergeCell ref="E56:H56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171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172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เชื้อชาติ!H55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39"/>
      <c r="F56" s="39"/>
      <c r="G56" s="39"/>
      <c r="H56" s="123" t="str">
        <f>เชื้อชาติ!H56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39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D56"/>
    <mergeCell ref="B57:D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37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173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174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เชื้อชาติ!H55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เชื้อชาติ!H56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175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176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34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36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เชื้อชาติ!H55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เชื้อชาติ!H56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2" width="5.25" style="2" customWidth="1"/>
    <col min="13" max="13" width="7.87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177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178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เชื้อชาติ!H55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เชื้อชาติ!H56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1"/>
  <sheetViews>
    <sheetView workbookViewId="0">
      <selection activeCell="B3" sqref="B3"/>
    </sheetView>
  </sheetViews>
  <sheetFormatPr defaultRowHeight="14.25" x14ac:dyDescent="0.2"/>
  <cols>
    <col min="1" max="1" width="3.25" style="2" customWidth="1"/>
    <col min="2" max="2" width="18" style="2" customWidth="1"/>
    <col min="3" max="11" width="5.25" style="2" customWidth="1"/>
    <col min="12" max="12" width="4.625" style="2" customWidth="1"/>
    <col min="13" max="13" width="8.25" style="2" customWidth="1"/>
    <col min="14" max="16384" width="9" style="2"/>
  </cols>
  <sheetData>
    <row r="1" spans="1:13" ht="18" customHeight="1" x14ac:dyDescent="0.5">
      <c r="A1" s="124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</row>
    <row r="3" spans="1:13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</row>
    <row r="4" spans="1:13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</row>
    <row r="5" spans="1:13" s="25" customFormat="1" ht="19.5" customHeight="1" x14ac:dyDescent="0.5">
      <c r="A5" s="29" t="s">
        <v>170</v>
      </c>
      <c r="B5" s="29"/>
      <c r="C5" s="29"/>
      <c r="D5" s="29"/>
      <c r="E5" s="29" t="s">
        <v>179</v>
      </c>
      <c r="F5" s="29"/>
      <c r="G5" s="29"/>
      <c r="H5" s="29"/>
      <c r="I5" s="29"/>
      <c r="J5" s="29"/>
    </row>
    <row r="6" spans="1:13" s="25" customFormat="1" ht="19.5" customHeight="1" x14ac:dyDescent="0.5">
      <c r="A6" s="29" t="s">
        <v>180</v>
      </c>
      <c r="B6" s="29"/>
      <c r="C6" s="29"/>
      <c r="D6" s="29"/>
      <c r="E6" s="29"/>
      <c r="F6" s="29"/>
      <c r="G6" s="29"/>
      <c r="H6" s="29"/>
      <c r="I6" s="29"/>
      <c r="J6" s="29"/>
    </row>
    <row r="7" spans="1:13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8" t="s">
        <v>12</v>
      </c>
      <c r="L7" s="129"/>
      <c r="M7" s="134" t="s">
        <v>20</v>
      </c>
    </row>
    <row r="8" spans="1:13" ht="15.75" customHeight="1" x14ac:dyDescent="0.45">
      <c r="A8" s="125"/>
      <c r="B8" s="125"/>
      <c r="C8" s="126" t="s">
        <v>56</v>
      </c>
      <c r="D8" s="127"/>
      <c r="E8" s="127" t="s">
        <v>57</v>
      </c>
      <c r="F8" s="127"/>
      <c r="G8" s="127" t="s">
        <v>58</v>
      </c>
      <c r="H8" s="127"/>
      <c r="I8" s="137" t="s">
        <v>59</v>
      </c>
      <c r="J8" s="126"/>
      <c r="K8" s="130"/>
      <c r="L8" s="131"/>
      <c r="M8" s="135"/>
    </row>
    <row r="9" spans="1:13" ht="15.75" customHeight="1" x14ac:dyDescent="0.45">
      <c r="A9" s="125"/>
      <c r="B9" s="125"/>
      <c r="C9" s="138">
        <f>คิดวิเคราะห์!C9</f>
        <v>243454</v>
      </c>
      <c r="D9" s="139"/>
      <c r="E9" s="139">
        <f>คิดวิเคราะห์!E9</f>
        <v>243526</v>
      </c>
      <c r="F9" s="139"/>
      <c r="G9" s="139">
        <f>คิดวิเคราะห์!G9</f>
        <v>243615</v>
      </c>
      <c r="H9" s="139"/>
      <c r="I9" s="139">
        <f>คิดวิเคราะห์!I9</f>
        <v>243692</v>
      </c>
      <c r="J9" s="139"/>
      <c r="K9" s="132"/>
      <c r="L9" s="133"/>
      <c r="M9" s="135"/>
    </row>
    <row r="10" spans="1:13" ht="15.75" customHeight="1" x14ac:dyDescent="0.4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25" t="s">
        <v>61</v>
      </c>
      <c r="K10" s="33" t="s">
        <v>60</v>
      </c>
      <c r="L10" s="125" t="s">
        <v>61</v>
      </c>
      <c r="M10" s="135"/>
    </row>
    <row r="11" spans="1:13" ht="15.75" customHeight="1" x14ac:dyDescent="0.45">
      <c r="A11" s="125"/>
      <c r="B11" s="125"/>
      <c r="C11" s="33">
        <v>10</v>
      </c>
      <c r="D11" s="125"/>
      <c r="E11" s="33">
        <v>10</v>
      </c>
      <c r="F11" s="125"/>
      <c r="G11" s="33">
        <v>10</v>
      </c>
      <c r="H11" s="125"/>
      <c r="I11" s="33">
        <v>10</v>
      </c>
      <c r="J11" s="125"/>
      <c r="K11" s="33">
        <v>40</v>
      </c>
      <c r="L11" s="125"/>
      <c r="M11" s="136"/>
    </row>
    <row r="12" spans="1:13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/>
      <c r="D12" s="36">
        <f>(C12*100)/$C$11</f>
        <v>0</v>
      </c>
      <c r="E12" s="35"/>
      <c r="F12" s="36">
        <f>(E12*100)/$E$11</f>
        <v>0</v>
      </c>
      <c r="G12" s="35"/>
      <c r="H12" s="36">
        <f>(G12*100)/$G$11</f>
        <v>0</v>
      </c>
      <c r="I12" s="35"/>
      <c r="J12" s="36">
        <f>(I12*100)/$I$11</f>
        <v>0</v>
      </c>
      <c r="K12" s="37">
        <f>C12+E12+G12+I12</f>
        <v>0</v>
      </c>
      <c r="L12" s="36">
        <f>(K12*100)/$K$11</f>
        <v>0</v>
      </c>
      <c r="M12" s="88" t="str">
        <f>IF(L12&gt;=90,"ยอดเยี่ยม",IF(L12&gt;=80,"ดีเลิศ",IF(L12&gt;=70,"ดี",IF(L12&gt;=50,"ปานกลาง",IF(L12&lt;50,"กำลังพัฒนา")))))</f>
        <v>กำลังพัฒนา</v>
      </c>
    </row>
    <row r="13" spans="1:13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88"/>
      <c r="D13" s="36">
        <f t="shared" ref="D13:D51" si="0">(C13*100)/$C$11</f>
        <v>0</v>
      </c>
      <c r="E13" s="88"/>
      <c r="F13" s="36">
        <f t="shared" ref="F13:F51" si="1">(E13*100)/$E$11</f>
        <v>0</v>
      </c>
      <c r="G13" s="88"/>
      <c r="H13" s="36">
        <f t="shared" ref="H13:H51" si="2">(G13*100)/$G$11</f>
        <v>0</v>
      </c>
      <c r="I13" s="88"/>
      <c r="J13" s="36">
        <f t="shared" ref="J13:J51" si="3">(I13*100)/$I$11</f>
        <v>0</v>
      </c>
      <c r="K13" s="37">
        <f t="shared" ref="K13:K51" si="4">C13+E13+G13+I13</f>
        <v>0</v>
      </c>
      <c r="L13" s="36">
        <f t="shared" ref="L13:L52" si="5">(K13*100)/$K$11</f>
        <v>0</v>
      </c>
      <c r="M13" s="88" t="str">
        <f t="shared" ref="M13:M51" si="6">IF(L13&gt;=90,"ยอดเยี่ยม",IF(L13&gt;=80,"ดีเลิศ",IF(L13&gt;=70,"ดี",IF(L13&gt;=50,"ปานกลาง",IF(L13&lt;50,"กำลังพัฒนา")))))</f>
        <v>กำลังพัฒนา</v>
      </c>
    </row>
    <row r="14" spans="1:13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88"/>
      <c r="D14" s="36">
        <f t="shared" si="0"/>
        <v>0</v>
      </c>
      <c r="E14" s="88"/>
      <c r="F14" s="36">
        <f t="shared" si="1"/>
        <v>0</v>
      </c>
      <c r="G14" s="88"/>
      <c r="H14" s="36">
        <f t="shared" si="2"/>
        <v>0</v>
      </c>
      <c r="I14" s="88"/>
      <c r="J14" s="36">
        <f t="shared" si="3"/>
        <v>0</v>
      </c>
      <c r="K14" s="37">
        <f t="shared" si="4"/>
        <v>0</v>
      </c>
      <c r="L14" s="36">
        <f t="shared" si="5"/>
        <v>0</v>
      </c>
      <c r="M14" s="88" t="str">
        <f t="shared" si="6"/>
        <v>กำลังพัฒนา</v>
      </c>
    </row>
    <row r="15" spans="1:13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88"/>
      <c r="D15" s="36">
        <f t="shared" si="0"/>
        <v>0</v>
      </c>
      <c r="E15" s="88"/>
      <c r="F15" s="36">
        <f t="shared" si="1"/>
        <v>0</v>
      </c>
      <c r="G15" s="88"/>
      <c r="H15" s="36">
        <f t="shared" si="2"/>
        <v>0</v>
      </c>
      <c r="I15" s="88"/>
      <c r="J15" s="36">
        <f t="shared" si="3"/>
        <v>0</v>
      </c>
      <c r="K15" s="37">
        <f t="shared" si="4"/>
        <v>0</v>
      </c>
      <c r="L15" s="36">
        <f t="shared" si="5"/>
        <v>0</v>
      </c>
      <c r="M15" s="88" t="str">
        <f t="shared" si="6"/>
        <v>กำลังพัฒนา</v>
      </c>
    </row>
    <row r="16" spans="1:13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88"/>
      <c r="D16" s="36">
        <f t="shared" si="0"/>
        <v>0</v>
      </c>
      <c r="E16" s="88"/>
      <c r="F16" s="36">
        <f t="shared" si="1"/>
        <v>0</v>
      </c>
      <c r="G16" s="88"/>
      <c r="H16" s="36">
        <f t="shared" si="2"/>
        <v>0</v>
      </c>
      <c r="I16" s="88"/>
      <c r="J16" s="36">
        <f t="shared" si="3"/>
        <v>0</v>
      </c>
      <c r="K16" s="37">
        <f t="shared" si="4"/>
        <v>0</v>
      </c>
      <c r="L16" s="36">
        <f t="shared" si="5"/>
        <v>0</v>
      </c>
      <c r="M16" s="88" t="str">
        <f t="shared" si="6"/>
        <v>กำลังพัฒนา</v>
      </c>
    </row>
    <row r="17" spans="1:13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88"/>
      <c r="D17" s="36">
        <f t="shared" si="0"/>
        <v>0</v>
      </c>
      <c r="E17" s="88"/>
      <c r="F17" s="36">
        <f t="shared" si="1"/>
        <v>0</v>
      </c>
      <c r="G17" s="88"/>
      <c r="H17" s="36">
        <f t="shared" si="2"/>
        <v>0</v>
      </c>
      <c r="I17" s="88"/>
      <c r="J17" s="36">
        <f t="shared" si="3"/>
        <v>0</v>
      </c>
      <c r="K17" s="37">
        <f t="shared" si="4"/>
        <v>0</v>
      </c>
      <c r="L17" s="36">
        <f t="shared" si="5"/>
        <v>0</v>
      </c>
      <c r="M17" s="88" t="str">
        <f t="shared" si="6"/>
        <v>กำลังพัฒนา</v>
      </c>
    </row>
    <row r="18" spans="1:13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88"/>
      <c r="D18" s="36">
        <f t="shared" si="0"/>
        <v>0</v>
      </c>
      <c r="E18" s="88"/>
      <c r="F18" s="36">
        <f t="shared" si="1"/>
        <v>0</v>
      </c>
      <c r="G18" s="88"/>
      <c r="H18" s="36">
        <f t="shared" si="2"/>
        <v>0</v>
      </c>
      <c r="I18" s="88"/>
      <c r="J18" s="36">
        <f t="shared" si="3"/>
        <v>0</v>
      </c>
      <c r="K18" s="37">
        <f t="shared" si="4"/>
        <v>0</v>
      </c>
      <c r="L18" s="36">
        <f t="shared" si="5"/>
        <v>0</v>
      </c>
      <c r="M18" s="88" t="str">
        <f t="shared" si="6"/>
        <v>กำลังพัฒนา</v>
      </c>
    </row>
    <row r="19" spans="1:13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88"/>
      <c r="D19" s="36">
        <f t="shared" si="0"/>
        <v>0</v>
      </c>
      <c r="E19" s="88"/>
      <c r="F19" s="36">
        <f t="shared" si="1"/>
        <v>0</v>
      </c>
      <c r="G19" s="88"/>
      <c r="H19" s="36">
        <f t="shared" si="2"/>
        <v>0</v>
      </c>
      <c r="I19" s="88"/>
      <c r="J19" s="36">
        <f t="shared" si="3"/>
        <v>0</v>
      </c>
      <c r="K19" s="37">
        <f t="shared" si="4"/>
        <v>0</v>
      </c>
      <c r="L19" s="36">
        <f t="shared" si="5"/>
        <v>0</v>
      </c>
      <c r="M19" s="88" t="str">
        <f t="shared" si="6"/>
        <v>กำลังพัฒนา</v>
      </c>
    </row>
    <row r="20" spans="1:13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88"/>
      <c r="D20" s="36">
        <f t="shared" si="0"/>
        <v>0</v>
      </c>
      <c r="E20" s="88"/>
      <c r="F20" s="36">
        <f t="shared" si="1"/>
        <v>0</v>
      </c>
      <c r="G20" s="88"/>
      <c r="H20" s="36">
        <f t="shared" si="2"/>
        <v>0</v>
      </c>
      <c r="I20" s="88"/>
      <c r="J20" s="36">
        <f t="shared" si="3"/>
        <v>0</v>
      </c>
      <c r="K20" s="37">
        <f t="shared" si="4"/>
        <v>0</v>
      </c>
      <c r="L20" s="36">
        <f t="shared" si="5"/>
        <v>0</v>
      </c>
      <c r="M20" s="88" t="str">
        <f t="shared" si="6"/>
        <v>กำลังพัฒนา</v>
      </c>
    </row>
    <row r="21" spans="1:13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88"/>
      <c r="D21" s="36">
        <f t="shared" si="0"/>
        <v>0</v>
      </c>
      <c r="E21" s="88"/>
      <c r="F21" s="36">
        <f t="shared" si="1"/>
        <v>0</v>
      </c>
      <c r="G21" s="88"/>
      <c r="H21" s="36">
        <f t="shared" si="2"/>
        <v>0</v>
      </c>
      <c r="I21" s="88"/>
      <c r="J21" s="36">
        <f t="shared" si="3"/>
        <v>0</v>
      </c>
      <c r="K21" s="37">
        <f t="shared" si="4"/>
        <v>0</v>
      </c>
      <c r="L21" s="36">
        <f t="shared" si="5"/>
        <v>0</v>
      </c>
      <c r="M21" s="88" t="str">
        <f t="shared" si="6"/>
        <v>กำลังพัฒนา</v>
      </c>
    </row>
    <row r="22" spans="1:13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88"/>
      <c r="D22" s="36">
        <f t="shared" si="0"/>
        <v>0</v>
      </c>
      <c r="E22" s="88"/>
      <c r="F22" s="36">
        <f t="shared" si="1"/>
        <v>0</v>
      </c>
      <c r="G22" s="88"/>
      <c r="H22" s="36">
        <f t="shared" si="2"/>
        <v>0</v>
      </c>
      <c r="I22" s="88"/>
      <c r="J22" s="36">
        <f t="shared" si="3"/>
        <v>0</v>
      </c>
      <c r="K22" s="37">
        <f t="shared" si="4"/>
        <v>0</v>
      </c>
      <c r="L22" s="36">
        <f t="shared" si="5"/>
        <v>0</v>
      </c>
      <c r="M22" s="88" t="str">
        <f t="shared" si="6"/>
        <v>กำลังพัฒนา</v>
      </c>
    </row>
    <row r="23" spans="1:13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88"/>
      <c r="D23" s="36">
        <f t="shared" si="0"/>
        <v>0</v>
      </c>
      <c r="E23" s="88"/>
      <c r="F23" s="36">
        <f t="shared" si="1"/>
        <v>0</v>
      </c>
      <c r="G23" s="88"/>
      <c r="H23" s="36">
        <f t="shared" si="2"/>
        <v>0</v>
      </c>
      <c r="I23" s="88"/>
      <c r="J23" s="36">
        <f t="shared" si="3"/>
        <v>0</v>
      </c>
      <c r="K23" s="37">
        <f t="shared" si="4"/>
        <v>0</v>
      </c>
      <c r="L23" s="36">
        <f t="shared" si="5"/>
        <v>0</v>
      </c>
      <c r="M23" s="88" t="str">
        <f t="shared" si="6"/>
        <v>กำลังพัฒนา</v>
      </c>
    </row>
    <row r="24" spans="1:13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88"/>
      <c r="D24" s="36">
        <f t="shared" si="0"/>
        <v>0</v>
      </c>
      <c r="E24" s="88"/>
      <c r="F24" s="36">
        <f t="shared" si="1"/>
        <v>0</v>
      </c>
      <c r="G24" s="88"/>
      <c r="H24" s="36">
        <f t="shared" si="2"/>
        <v>0</v>
      </c>
      <c r="I24" s="88"/>
      <c r="J24" s="36">
        <f t="shared" si="3"/>
        <v>0</v>
      </c>
      <c r="K24" s="37">
        <f t="shared" si="4"/>
        <v>0</v>
      </c>
      <c r="L24" s="36">
        <f t="shared" si="5"/>
        <v>0</v>
      </c>
      <c r="M24" s="88" t="str">
        <f t="shared" si="6"/>
        <v>กำลังพัฒนา</v>
      </c>
    </row>
    <row r="25" spans="1:13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88"/>
      <c r="D25" s="36">
        <f t="shared" si="0"/>
        <v>0</v>
      </c>
      <c r="E25" s="88"/>
      <c r="F25" s="36">
        <f t="shared" si="1"/>
        <v>0</v>
      </c>
      <c r="G25" s="88"/>
      <c r="H25" s="36">
        <f t="shared" si="2"/>
        <v>0</v>
      </c>
      <c r="I25" s="88"/>
      <c r="J25" s="36">
        <f t="shared" si="3"/>
        <v>0</v>
      </c>
      <c r="K25" s="37">
        <f t="shared" si="4"/>
        <v>0</v>
      </c>
      <c r="L25" s="36">
        <f t="shared" si="5"/>
        <v>0</v>
      </c>
      <c r="M25" s="88" t="str">
        <f t="shared" si="6"/>
        <v>กำลังพัฒนา</v>
      </c>
    </row>
    <row r="26" spans="1:13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88"/>
      <c r="D26" s="36">
        <f t="shared" si="0"/>
        <v>0</v>
      </c>
      <c r="E26" s="88"/>
      <c r="F26" s="36">
        <f t="shared" si="1"/>
        <v>0</v>
      </c>
      <c r="G26" s="88"/>
      <c r="H26" s="36">
        <f t="shared" si="2"/>
        <v>0</v>
      </c>
      <c r="I26" s="88"/>
      <c r="J26" s="36">
        <f t="shared" si="3"/>
        <v>0</v>
      </c>
      <c r="K26" s="37">
        <f t="shared" si="4"/>
        <v>0</v>
      </c>
      <c r="L26" s="36">
        <f t="shared" si="5"/>
        <v>0</v>
      </c>
      <c r="M26" s="88" t="str">
        <f t="shared" si="6"/>
        <v>กำลังพัฒนา</v>
      </c>
    </row>
    <row r="27" spans="1:13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88"/>
      <c r="D27" s="36">
        <f t="shared" si="0"/>
        <v>0</v>
      </c>
      <c r="E27" s="88"/>
      <c r="F27" s="36">
        <f t="shared" si="1"/>
        <v>0</v>
      </c>
      <c r="G27" s="88"/>
      <c r="H27" s="36">
        <f t="shared" si="2"/>
        <v>0</v>
      </c>
      <c r="I27" s="88"/>
      <c r="J27" s="36">
        <f t="shared" si="3"/>
        <v>0</v>
      </c>
      <c r="K27" s="37">
        <f t="shared" si="4"/>
        <v>0</v>
      </c>
      <c r="L27" s="36">
        <f t="shared" si="5"/>
        <v>0</v>
      </c>
      <c r="M27" s="88" t="str">
        <f t="shared" si="6"/>
        <v>กำลังพัฒนา</v>
      </c>
    </row>
    <row r="28" spans="1:13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88"/>
      <c r="D28" s="36">
        <f t="shared" si="0"/>
        <v>0</v>
      </c>
      <c r="E28" s="88"/>
      <c r="F28" s="36">
        <f t="shared" si="1"/>
        <v>0</v>
      </c>
      <c r="G28" s="88"/>
      <c r="H28" s="36">
        <f t="shared" si="2"/>
        <v>0</v>
      </c>
      <c r="I28" s="88"/>
      <c r="J28" s="36">
        <f t="shared" si="3"/>
        <v>0</v>
      </c>
      <c r="K28" s="37">
        <f t="shared" si="4"/>
        <v>0</v>
      </c>
      <c r="L28" s="36">
        <f t="shared" si="5"/>
        <v>0</v>
      </c>
      <c r="M28" s="88" t="str">
        <f t="shared" si="6"/>
        <v>กำลังพัฒนา</v>
      </c>
    </row>
    <row r="29" spans="1:13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88"/>
      <c r="D29" s="36">
        <f t="shared" si="0"/>
        <v>0</v>
      </c>
      <c r="E29" s="88"/>
      <c r="F29" s="36">
        <f t="shared" si="1"/>
        <v>0</v>
      </c>
      <c r="G29" s="88"/>
      <c r="H29" s="36">
        <f t="shared" si="2"/>
        <v>0</v>
      </c>
      <c r="I29" s="88"/>
      <c r="J29" s="36">
        <f t="shared" si="3"/>
        <v>0</v>
      </c>
      <c r="K29" s="37">
        <f t="shared" si="4"/>
        <v>0</v>
      </c>
      <c r="L29" s="36">
        <f t="shared" si="5"/>
        <v>0</v>
      </c>
      <c r="M29" s="88" t="str">
        <f t="shared" si="6"/>
        <v>กำลังพัฒนา</v>
      </c>
    </row>
    <row r="30" spans="1:13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88"/>
      <c r="D30" s="36">
        <f t="shared" si="0"/>
        <v>0</v>
      </c>
      <c r="E30" s="88"/>
      <c r="F30" s="36">
        <f t="shared" si="1"/>
        <v>0</v>
      </c>
      <c r="G30" s="88"/>
      <c r="H30" s="36">
        <f t="shared" si="2"/>
        <v>0</v>
      </c>
      <c r="I30" s="88"/>
      <c r="J30" s="36">
        <f t="shared" si="3"/>
        <v>0</v>
      </c>
      <c r="K30" s="37">
        <f t="shared" si="4"/>
        <v>0</v>
      </c>
      <c r="L30" s="36">
        <f t="shared" si="5"/>
        <v>0</v>
      </c>
      <c r="M30" s="88" t="str">
        <f t="shared" si="6"/>
        <v>กำลังพัฒนา</v>
      </c>
    </row>
    <row r="31" spans="1:13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88"/>
      <c r="D31" s="36">
        <f t="shared" si="0"/>
        <v>0</v>
      </c>
      <c r="E31" s="88"/>
      <c r="F31" s="36">
        <f t="shared" si="1"/>
        <v>0</v>
      </c>
      <c r="G31" s="88"/>
      <c r="H31" s="36">
        <f t="shared" si="2"/>
        <v>0</v>
      </c>
      <c r="I31" s="88"/>
      <c r="J31" s="36">
        <f t="shared" si="3"/>
        <v>0</v>
      </c>
      <c r="K31" s="37">
        <f t="shared" si="4"/>
        <v>0</v>
      </c>
      <c r="L31" s="36">
        <f t="shared" si="5"/>
        <v>0</v>
      </c>
      <c r="M31" s="88" t="str">
        <f t="shared" si="6"/>
        <v>กำลังพัฒนา</v>
      </c>
    </row>
    <row r="32" spans="1:13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88"/>
      <c r="D32" s="36">
        <f t="shared" si="0"/>
        <v>0</v>
      </c>
      <c r="E32" s="88"/>
      <c r="F32" s="36">
        <f t="shared" si="1"/>
        <v>0</v>
      </c>
      <c r="G32" s="88"/>
      <c r="H32" s="36">
        <f t="shared" si="2"/>
        <v>0</v>
      </c>
      <c r="I32" s="88"/>
      <c r="J32" s="36">
        <f t="shared" si="3"/>
        <v>0</v>
      </c>
      <c r="K32" s="37">
        <f t="shared" si="4"/>
        <v>0</v>
      </c>
      <c r="L32" s="36">
        <f t="shared" si="5"/>
        <v>0</v>
      </c>
      <c r="M32" s="88" t="str">
        <f t="shared" si="6"/>
        <v>กำลังพัฒนา</v>
      </c>
    </row>
    <row r="33" spans="1:13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88"/>
      <c r="D33" s="36">
        <f t="shared" si="0"/>
        <v>0</v>
      </c>
      <c r="E33" s="88"/>
      <c r="F33" s="36">
        <f t="shared" si="1"/>
        <v>0</v>
      </c>
      <c r="G33" s="88"/>
      <c r="H33" s="36">
        <f t="shared" si="2"/>
        <v>0</v>
      </c>
      <c r="I33" s="88"/>
      <c r="J33" s="36">
        <f t="shared" si="3"/>
        <v>0</v>
      </c>
      <c r="K33" s="37">
        <f t="shared" si="4"/>
        <v>0</v>
      </c>
      <c r="L33" s="36">
        <f t="shared" si="5"/>
        <v>0</v>
      </c>
      <c r="M33" s="88" t="str">
        <f t="shared" si="6"/>
        <v>กำลังพัฒนา</v>
      </c>
    </row>
    <row r="34" spans="1:13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88"/>
      <c r="D34" s="36">
        <f t="shared" si="0"/>
        <v>0</v>
      </c>
      <c r="E34" s="88"/>
      <c r="F34" s="36">
        <f t="shared" si="1"/>
        <v>0</v>
      </c>
      <c r="G34" s="88"/>
      <c r="H34" s="36">
        <f t="shared" si="2"/>
        <v>0</v>
      </c>
      <c r="I34" s="88"/>
      <c r="J34" s="36">
        <f t="shared" si="3"/>
        <v>0</v>
      </c>
      <c r="K34" s="37">
        <f t="shared" si="4"/>
        <v>0</v>
      </c>
      <c r="L34" s="36">
        <f t="shared" si="5"/>
        <v>0</v>
      </c>
      <c r="M34" s="88" t="str">
        <f t="shared" si="6"/>
        <v>กำลังพัฒนา</v>
      </c>
    </row>
    <row r="35" spans="1:13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88"/>
      <c r="D35" s="36">
        <f t="shared" si="0"/>
        <v>0</v>
      </c>
      <c r="E35" s="88"/>
      <c r="F35" s="36">
        <f t="shared" si="1"/>
        <v>0</v>
      </c>
      <c r="G35" s="88"/>
      <c r="H35" s="36">
        <f t="shared" si="2"/>
        <v>0</v>
      </c>
      <c r="I35" s="88"/>
      <c r="J35" s="36">
        <f t="shared" si="3"/>
        <v>0</v>
      </c>
      <c r="K35" s="37">
        <f t="shared" si="4"/>
        <v>0</v>
      </c>
      <c r="L35" s="36">
        <f t="shared" si="5"/>
        <v>0</v>
      </c>
      <c r="M35" s="88" t="str">
        <f t="shared" si="6"/>
        <v>กำลังพัฒนา</v>
      </c>
    </row>
    <row r="36" spans="1:13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88"/>
      <c r="D36" s="36">
        <f t="shared" si="0"/>
        <v>0</v>
      </c>
      <c r="E36" s="88"/>
      <c r="F36" s="36">
        <f t="shared" si="1"/>
        <v>0</v>
      </c>
      <c r="G36" s="88"/>
      <c r="H36" s="36">
        <f t="shared" si="2"/>
        <v>0</v>
      </c>
      <c r="I36" s="88"/>
      <c r="J36" s="36">
        <f t="shared" si="3"/>
        <v>0</v>
      </c>
      <c r="K36" s="37">
        <f t="shared" si="4"/>
        <v>0</v>
      </c>
      <c r="L36" s="36">
        <f t="shared" si="5"/>
        <v>0</v>
      </c>
      <c r="M36" s="88" t="str">
        <f t="shared" si="6"/>
        <v>กำลังพัฒนา</v>
      </c>
    </row>
    <row r="37" spans="1:13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88"/>
      <c r="D37" s="36">
        <f t="shared" si="0"/>
        <v>0</v>
      </c>
      <c r="E37" s="88"/>
      <c r="F37" s="36">
        <f t="shared" si="1"/>
        <v>0</v>
      </c>
      <c r="G37" s="88"/>
      <c r="H37" s="36">
        <f t="shared" si="2"/>
        <v>0</v>
      </c>
      <c r="I37" s="88"/>
      <c r="J37" s="36">
        <f t="shared" si="3"/>
        <v>0</v>
      </c>
      <c r="K37" s="37">
        <f t="shared" si="4"/>
        <v>0</v>
      </c>
      <c r="L37" s="36">
        <f t="shared" si="5"/>
        <v>0</v>
      </c>
      <c r="M37" s="88" t="str">
        <f t="shared" si="6"/>
        <v>กำลังพัฒนา</v>
      </c>
    </row>
    <row r="38" spans="1:13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88"/>
      <c r="D38" s="36">
        <f t="shared" si="0"/>
        <v>0</v>
      </c>
      <c r="E38" s="88"/>
      <c r="F38" s="36">
        <f t="shared" si="1"/>
        <v>0</v>
      </c>
      <c r="G38" s="88"/>
      <c r="H38" s="36">
        <f t="shared" si="2"/>
        <v>0</v>
      </c>
      <c r="I38" s="88"/>
      <c r="J38" s="36">
        <f t="shared" si="3"/>
        <v>0</v>
      </c>
      <c r="K38" s="37">
        <f t="shared" si="4"/>
        <v>0</v>
      </c>
      <c r="L38" s="36">
        <f t="shared" si="5"/>
        <v>0</v>
      </c>
      <c r="M38" s="88" t="str">
        <f t="shared" si="6"/>
        <v>กำลังพัฒนา</v>
      </c>
    </row>
    <row r="39" spans="1:13" ht="15.75" customHeight="1" x14ac:dyDescent="0.45">
      <c r="A39" s="34">
        <v>28</v>
      </c>
      <c r="B39" s="34">
        <f>รายชื่อนักเรียน!B33</f>
        <v>0</v>
      </c>
      <c r="C39" s="88"/>
      <c r="D39" s="36">
        <f t="shared" si="0"/>
        <v>0</v>
      </c>
      <c r="E39" s="88"/>
      <c r="F39" s="36">
        <f t="shared" si="1"/>
        <v>0</v>
      </c>
      <c r="G39" s="88"/>
      <c r="H39" s="36">
        <f t="shared" si="2"/>
        <v>0</v>
      </c>
      <c r="I39" s="88"/>
      <c r="J39" s="36">
        <f t="shared" si="3"/>
        <v>0</v>
      </c>
      <c r="K39" s="37">
        <f t="shared" si="4"/>
        <v>0</v>
      </c>
      <c r="L39" s="36">
        <f t="shared" si="5"/>
        <v>0</v>
      </c>
      <c r="M39" s="88" t="str">
        <f t="shared" si="6"/>
        <v>กำลังพัฒนา</v>
      </c>
    </row>
    <row r="40" spans="1:13" ht="15.75" customHeight="1" x14ac:dyDescent="0.45">
      <c r="A40" s="34">
        <v>29</v>
      </c>
      <c r="B40" s="34">
        <f>รายชื่อนักเรียน!B34</f>
        <v>0</v>
      </c>
      <c r="C40" s="88"/>
      <c r="D40" s="36">
        <f t="shared" si="0"/>
        <v>0</v>
      </c>
      <c r="E40" s="88"/>
      <c r="F40" s="36">
        <f t="shared" si="1"/>
        <v>0</v>
      </c>
      <c r="G40" s="88"/>
      <c r="H40" s="36">
        <f t="shared" si="2"/>
        <v>0</v>
      </c>
      <c r="I40" s="88"/>
      <c r="J40" s="36">
        <f t="shared" si="3"/>
        <v>0</v>
      </c>
      <c r="K40" s="37">
        <f t="shared" si="4"/>
        <v>0</v>
      </c>
      <c r="L40" s="36">
        <f t="shared" si="5"/>
        <v>0</v>
      </c>
      <c r="M40" s="88" t="str">
        <f t="shared" si="6"/>
        <v>กำลังพัฒนา</v>
      </c>
    </row>
    <row r="41" spans="1:13" ht="15.75" customHeight="1" x14ac:dyDescent="0.45">
      <c r="A41" s="34">
        <v>30</v>
      </c>
      <c r="B41" s="34">
        <f>รายชื่อนักเรียน!B35</f>
        <v>0</v>
      </c>
      <c r="C41" s="88"/>
      <c r="D41" s="36">
        <f t="shared" si="0"/>
        <v>0</v>
      </c>
      <c r="E41" s="88"/>
      <c r="F41" s="36">
        <f t="shared" si="1"/>
        <v>0</v>
      </c>
      <c r="G41" s="88"/>
      <c r="H41" s="36">
        <f t="shared" si="2"/>
        <v>0</v>
      </c>
      <c r="I41" s="88"/>
      <c r="J41" s="36">
        <f t="shared" si="3"/>
        <v>0</v>
      </c>
      <c r="K41" s="37">
        <f t="shared" si="4"/>
        <v>0</v>
      </c>
      <c r="L41" s="36">
        <f t="shared" si="5"/>
        <v>0</v>
      </c>
      <c r="M41" s="88" t="str">
        <f t="shared" si="6"/>
        <v>กำลังพัฒนา</v>
      </c>
    </row>
    <row r="42" spans="1:13" ht="15.75" customHeight="1" x14ac:dyDescent="0.45">
      <c r="A42" s="34">
        <v>31</v>
      </c>
      <c r="B42" s="34">
        <f>รายชื่อนักเรียน!B36</f>
        <v>0</v>
      </c>
      <c r="C42" s="88"/>
      <c r="D42" s="36">
        <f t="shared" si="0"/>
        <v>0</v>
      </c>
      <c r="E42" s="88"/>
      <c r="F42" s="36">
        <f t="shared" si="1"/>
        <v>0</v>
      </c>
      <c r="G42" s="88"/>
      <c r="H42" s="36">
        <f t="shared" si="2"/>
        <v>0</v>
      </c>
      <c r="I42" s="88"/>
      <c r="J42" s="36">
        <f t="shared" si="3"/>
        <v>0</v>
      </c>
      <c r="K42" s="37">
        <f t="shared" si="4"/>
        <v>0</v>
      </c>
      <c r="L42" s="36">
        <f t="shared" si="5"/>
        <v>0</v>
      </c>
      <c r="M42" s="88" t="str">
        <f t="shared" si="6"/>
        <v>กำลังพัฒนา</v>
      </c>
    </row>
    <row r="43" spans="1:13" ht="15.75" customHeight="1" x14ac:dyDescent="0.45">
      <c r="A43" s="34">
        <v>32</v>
      </c>
      <c r="B43" s="34">
        <f>รายชื่อนักเรียน!B37</f>
        <v>0</v>
      </c>
      <c r="C43" s="88"/>
      <c r="D43" s="36">
        <f t="shared" si="0"/>
        <v>0</v>
      </c>
      <c r="E43" s="88"/>
      <c r="F43" s="36">
        <f t="shared" si="1"/>
        <v>0</v>
      </c>
      <c r="G43" s="88"/>
      <c r="H43" s="36">
        <f t="shared" si="2"/>
        <v>0</v>
      </c>
      <c r="I43" s="88"/>
      <c r="J43" s="36">
        <f t="shared" si="3"/>
        <v>0</v>
      </c>
      <c r="K43" s="37">
        <f t="shared" si="4"/>
        <v>0</v>
      </c>
      <c r="L43" s="36">
        <f t="shared" si="5"/>
        <v>0</v>
      </c>
      <c r="M43" s="88" t="str">
        <f t="shared" si="6"/>
        <v>กำลังพัฒนา</v>
      </c>
    </row>
    <row r="44" spans="1:13" ht="15.75" customHeight="1" x14ac:dyDescent="0.45">
      <c r="A44" s="34">
        <v>33</v>
      </c>
      <c r="B44" s="34">
        <f>รายชื่อนักเรียน!B38</f>
        <v>0</v>
      </c>
      <c r="C44" s="88"/>
      <c r="D44" s="36">
        <f t="shared" si="0"/>
        <v>0</v>
      </c>
      <c r="E44" s="88"/>
      <c r="F44" s="36">
        <f t="shared" si="1"/>
        <v>0</v>
      </c>
      <c r="G44" s="88"/>
      <c r="H44" s="36">
        <f t="shared" si="2"/>
        <v>0</v>
      </c>
      <c r="I44" s="88"/>
      <c r="J44" s="36">
        <f t="shared" si="3"/>
        <v>0</v>
      </c>
      <c r="K44" s="37">
        <f t="shared" si="4"/>
        <v>0</v>
      </c>
      <c r="L44" s="36">
        <f t="shared" si="5"/>
        <v>0</v>
      </c>
      <c r="M44" s="88" t="str">
        <f t="shared" si="6"/>
        <v>กำลังพัฒนา</v>
      </c>
    </row>
    <row r="45" spans="1:13" ht="15.75" customHeight="1" x14ac:dyDescent="0.45">
      <c r="A45" s="34">
        <v>34</v>
      </c>
      <c r="B45" s="34">
        <f>รายชื่อนักเรียน!B39</f>
        <v>0</v>
      </c>
      <c r="C45" s="88"/>
      <c r="D45" s="36">
        <f t="shared" si="0"/>
        <v>0</v>
      </c>
      <c r="E45" s="88"/>
      <c r="F45" s="36">
        <f t="shared" si="1"/>
        <v>0</v>
      </c>
      <c r="G45" s="88"/>
      <c r="H45" s="36">
        <f t="shared" si="2"/>
        <v>0</v>
      </c>
      <c r="I45" s="88"/>
      <c r="J45" s="36">
        <f t="shared" si="3"/>
        <v>0</v>
      </c>
      <c r="K45" s="37">
        <f t="shared" si="4"/>
        <v>0</v>
      </c>
      <c r="L45" s="36">
        <f t="shared" si="5"/>
        <v>0</v>
      </c>
      <c r="M45" s="88" t="str">
        <f t="shared" si="6"/>
        <v>กำลังพัฒนา</v>
      </c>
    </row>
    <row r="46" spans="1:13" ht="15.75" customHeight="1" x14ac:dyDescent="0.45">
      <c r="A46" s="34">
        <v>35</v>
      </c>
      <c r="B46" s="34">
        <f>รายชื่อนักเรียน!B40</f>
        <v>0</v>
      </c>
      <c r="C46" s="88"/>
      <c r="D46" s="36">
        <f t="shared" si="0"/>
        <v>0</v>
      </c>
      <c r="E46" s="88"/>
      <c r="F46" s="36">
        <f t="shared" si="1"/>
        <v>0</v>
      </c>
      <c r="G46" s="88"/>
      <c r="H46" s="36">
        <f t="shared" si="2"/>
        <v>0</v>
      </c>
      <c r="I46" s="88"/>
      <c r="J46" s="36">
        <f t="shared" si="3"/>
        <v>0</v>
      </c>
      <c r="K46" s="37">
        <f t="shared" si="4"/>
        <v>0</v>
      </c>
      <c r="L46" s="36">
        <f t="shared" si="5"/>
        <v>0</v>
      </c>
      <c r="M46" s="88" t="str">
        <f t="shared" si="6"/>
        <v>กำลังพัฒนา</v>
      </c>
    </row>
    <row r="47" spans="1:13" ht="15.75" customHeight="1" x14ac:dyDescent="0.45">
      <c r="A47" s="34">
        <v>36</v>
      </c>
      <c r="B47" s="34">
        <f>รายชื่อนักเรียน!B41</f>
        <v>0</v>
      </c>
      <c r="C47" s="88"/>
      <c r="D47" s="36">
        <f t="shared" si="0"/>
        <v>0</v>
      </c>
      <c r="E47" s="88"/>
      <c r="F47" s="36">
        <f t="shared" si="1"/>
        <v>0</v>
      </c>
      <c r="G47" s="88"/>
      <c r="H47" s="36">
        <f t="shared" si="2"/>
        <v>0</v>
      </c>
      <c r="I47" s="88"/>
      <c r="J47" s="36">
        <f t="shared" si="3"/>
        <v>0</v>
      </c>
      <c r="K47" s="37">
        <f t="shared" si="4"/>
        <v>0</v>
      </c>
      <c r="L47" s="36">
        <f t="shared" si="5"/>
        <v>0</v>
      </c>
      <c r="M47" s="88" t="str">
        <f t="shared" si="6"/>
        <v>กำลังพัฒนา</v>
      </c>
    </row>
    <row r="48" spans="1:13" ht="15.75" customHeight="1" x14ac:dyDescent="0.45">
      <c r="A48" s="34">
        <v>37</v>
      </c>
      <c r="B48" s="34">
        <f>รายชื่อนักเรียน!B42</f>
        <v>0</v>
      </c>
      <c r="C48" s="88"/>
      <c r="D48" s="36">
        <f t="shared" si="0"/>
        <v>0</v>
      </c>
      <c r="E48" s="88"/>
      <c r="F48" s="36">
        <f t="shared" si="1"/>
        <v>0</v>
      </c>
      <c r="G48" s="88"/>
      <c r="H48" s="36">
        <f t="shared" si="2"/>
        <v>0</v>
      </c>
      <c r="I48" s="88"/>
      <c r="J48" s="36">
        <f t="shared" si="3"/>
        <v>0</v>
      </c>
      <c r="K48" s="37">
        <f t="shared" si="4"/>
        <v>0</v>
      </c>
      <c r="L48" s="36">
        <f t="shared" si="5"/>
        <v>0</v>
      </c>
      <c r="M48" s="88" t="str">
        <f t="shared" si="6"/>
        <v>กำลังพัฒนา</v>
      </c>
    </row>
    <row r="49" spans="1:13" ht="15.75" customHeight="1" x14ac:dyDescent="0.45">
      <c r="A49" s="34">
        <v>38</v>
      </c>
      <c r="B49" s="34">
        <f>รายชื่อนักเรียน!B43</f>
        <v>0</v>
      </c>
      <c r="C49" s="88"/>
      <c r="D49" s="36">
        <f t="shared" si="0"/>
        <v>0</v>
      </c>
      <c r="E49" s="88"/>
      <c r="F49" s="36">
        <f t="shared" si="1"/>
        <v>0</v>
      </c>
      <c r="G49" s="88"/>
      <c r="H49" s="36">
        <f t="shared" si="2"/>
        <v>0</v>
      </c>
      <c r="I49" s="88"/>
      <c r="J49" s="36">
        <f t="shared" si="3"/>
        <v>0</v>
      </c>
      <c r="K49" s="37">
        <f t="shared" si="4"/>
        <v>0</v>
      </c>
      <c r="L49" s="36">
        <f t="shared" si="5"/>
        <v>0</v>
      </c>
      <c r="M49" s="88" t="str">
        <f t="shared" si="6"/>
        <v>กำลังพัฒนา</v>
      </c>
    </row>
    <row r="50" spans="1:13" ht="15.75" customHeight="1" x14ac:dyDescent="0.45">
      <c r="A50" s="34">
        <v>39</v>
      </c>
      <c r="B50" s="34">
        <f>รายชื่อนักเรียน!B44</f>
        <v>0</v>
      </c>
      <c r="C50" s="88"/>
      <c r="D50" s="36">
        <f t="shared" si="0"/>
        <v>0</v>
      </c>
      <c r="E50" s="88"/>
      <c r="F50" s="36">
        <f t="shared" si="1"/>
        <v>0</v>
      </c>
      <c r="G50" s="88"/>
      <c r="H50" s="36">
        <f t="shared" si="2"/>
        <v>0</v>
      </c>
      <c r="I50" s="88"/>
      <c r="J50" s="36">
        <f t="shared" si="3"/>
        <v>0</v>
      </c>
      <c r="K50" s="37">
        <f t="shared" si="4"/>
        <v>0</v>
      </c>
      <c r="L50" s="36">
        <f t="shared" si="5"/>
        <v>0</v>
      </c>
      <c r="M50" s="88" t="str">
        <f t="shared" si="6"/>
        <v>กำลังพัฒนา</v>
      </c>
    </row>
    <row r="51" spans="1:13" ht="15.75" customHeight="1" x14ac:dyDescent="0.45">
      <c r="A51" s="34">
        <v>40</v>
      </c>
      <c r="B51" s="34">
        <f>รายชื่อนักเรียน!B45</f>
        <v>0</v>
      </c>
      <c r="C51" s="88"/>
      <c r="D51" s="36">
        <f t="shared" si="0"/>
        <v>0</v>
      </c>
      <c r="E51" s="88"/>
      <c r="F51" s="36">
        <f t="shared" si="1"/>
        <v>0</v>
      </c>
      <c r="G51" s="88"/>
      <c r="H51" s="36">
        <f t="shared" si="2"/>
        <v>0</v>
      </c>
      <c r="I51" s="88"/>
      <c r="J51" s="36">
        <f t="shared" si="3"/>
        <v>0</v>
      </c>
      <c r="K51" s="37">
        <f t="shared" si="4"/>
        <v>0</v>
      </c>
      <c r="L51" s="36">
        <f t="shared" si="5"/>
        <v>0</v>
      </c>
      <c r="M51" s="88" t="str">
        <f t="shared" si="6"/>
        <v>กำลังพัฒนา</v>
      </c>
    </row>
    <row r="52" spans="1:13" ht="15.75" customHeight="1" x14ac:dyDescent="0.45">
      <c r="A52" s="127" t="s">
        <v>12</v>
      </c>
      <c r="B52" s="127"/>
      <c r="C52" s="37">
        <f>(SUM(C12:C51)/COUNTA(B12:B51))</f>
        <v>0</v>
      </c>
      <c r="D52" s="36">
        <f>(C52*100)/$C$11</f>
        <v>0</v>
      </c>
      <c r="E52" s="37">
        <f>(SUM(E12:E51)/COUNTA(B12:B51))</f>
        <v>0</v>
      </c>
      <c r="F52" s="36">
        <f>(E52*100)/$C$11</f>
        <v>0</v>
      </c>
      <c r="G52" s="38">
        <f>(SUM(G12:G51)/COUNTA(B12:B51))</f>
        <v>0</v>
      </c>
      <c r="H52" s="36">
        <f>(G52*100)/$C$11</f>
        <v>0</v>
      </c>
      <c r="I52" s="37">
        <f>(SUM(I12:I51)/COUNTA(B12:B51))</f>
        <v>0</v>
      </c>
      <c r="J52" s="36">
        <f>(I52*100)/$C$11</f>
        <v>0</v>
      </c>
      <c r="K52" s="37">
        <f>SUM(C52,E52,G52,I52)</f>
        <v>0</v>
      </c>
      <c r="L52" s="36">
        <f t="shared" si="5"/>
        <v>0</v>
      </c>
      <c r="M52" s="88" t="str">
        <f>IF(L52&gt;=90,"ยอดเยี่ยม",IF(L52&gt;=80,"ดีเลิศ",IF(L52&gt;=70,"ดี",IF(L52&gt;=50,"ปานกลาง",IF(L52&lt;50,"กำลังพัฒนา")))))</f>
        <v>กำลังพัฒนา</v>
      </c>
    </row>
    <row r="53" spans="1:13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</row>
    <row r="54" spans="1:13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</row>
    <row r="55" spans="1:13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เชื้อชาติ!H55</f>
        <v>ลงชื่อ..........................................ผู้ประเมิน</v>
      </c>
      <c r="I55" s="123"/>
      <c r="J55" s="123"/>
      <c r="K55" s="123"/>
      <c r="L55" s="123"/>
      <c r="M55" s="39"/>
    </row>
    <row r="56" spans="1:13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เชื้อชาติ!H56</f>
        <v>(นายสิงหล กลิ่นน้อย)</v>
      </c>
      <c r="I56" s="123"/>
      <c r="J56" s="123"/>
      <c r="K56" s="123"/>
      <c r="L56" s="123"/>
      <c r="M56" s="39"/>
    </row>
    <row r="57" spans="1:13" ht="15.75" customHeight="1" x14ac:dyDescent="0.45">
      <c r="A57" s="39"/>
      <c r="B57" s="123"/>
      <c r="C57" s="123"/>
      <c r="D57" s="123"/>
      <c r="E57" s="123"/>
      <c r="F57" s="39"/>
      <c r="G57" s="39"/>
      <c r="H57" s="123"/>
      <c r="I57" s="123"/>
      <c r="J57" s="123"/>
      <c r="K57" s="123"/>
      <c r="L57" s="123"/>
      <c r="M57" s="39"/>
    </row>
    <row r="58" spans="1:13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</row>
    <row r="59" spans="1:13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</row>
    <row r="60" spans="1:13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</row>
    <row r="61" spans="1:13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</row>
    <row r="62" spans="1:13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</row>
    <row r="63" spans="1:13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</row>
    <row r="64" spans="1:13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</row>
    <row r="65" spans="1:13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</row>
    <row r="66" spans="1:13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</row>
    <row r="67" spans="1:13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</row>
    <row r="68" spans="1:13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</row>
    <row r="69" spans="1:13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</row>
    <row r="70" spans="1:13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</row>
    <row r="71" spans="1:13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</row>
    <row r="72" spans="1:13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</row>
    <row r="73" spans="1:13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</row>
    <row r="74" spans="1:13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</row>
    <row r="75" spans="1:13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</row>
    <row r="76" spans="1:13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</row>
    <row r="77" spans="1:13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</row>
    <row r="78" spans="1:13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</row>
    <row r="79" spans="1:13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</row>
    <row r="80" spans="1:13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</row>
    <row r="81" spans="1:13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</row>
    <row r="82" spans="1:13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</row>
    <row r="83" spans="1:13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</row>
    <row r="84" spans="1:13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</row>
    <row r="85" spans="1:13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</row>
    <row r="86" spans="1:13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</row>
    <row r="87" spans="1:13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</row>
    <row r="88" spans="1:13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</row>
    <row r="89" spans="1:13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</row>
    <row r="90" spans="1:13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</row>
    <row r="91" spans="1:13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</row>
    <row r="92" spans="1:13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</row>
    <row r="93" spans="1:13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</row>
    <row r="94" spans="1:13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</row>
    <row r="95" spans="1:13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</row>
    <row r="96" spans="1:13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</row>
    <row r="97" spans="1:13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</row>
    <row r="98" spans="1:13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</row>
    <row r="99" spans="1:13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39"/>
      <c r="M99" s="39"/>
    </row>
    <row r="100" spans="1:13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39"/>
      <c r="M100" s="39"/>
    </row>
    <row r="101" spans="1:13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M101" s="39"/>
    </row>
    <row r="102" spans="1:13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39"/>
      <c r="M102" s="39"/>
    </row>
    <row r="103" spans="1:13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39"/>
      <c r="M103" s="39"/>
    </row>
    <row r="104" spans="1:13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39"/>
      <c r="M104" s="39"/>
    </row>
    <row r="105" spans="1:13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39"/>
      <c r="M105" s="39"/>
    </row>
    <row r="106" spans="1:13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39"/>
      <c r="M106" s="39"/>
    </row>
    <row r="107" spans="1:13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39"/>
      <c r="M107" s="39"/>
    </row>
    <row r="108" spans="1:13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M108" s="39"/>
    </row>
    <row r="109" spans="1:13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39"/>
      <c r="M109" s="39"/>
    </row>
    <row r="110" spans="1:13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39"/>
      <c r="M110" s="39"/>
    </row>
    <row r="111" spans="1:13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39"/>
      <c r="M111" s="39"/>
    </row>
    <row r="112" spans="1:13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39"/>
      <c r="M112" s="39"/>
    </row>
    <row r="113" spans="1:13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M113" s="39"/>
    </row>
    <row r="114" spans="1:13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39"/>
      <c r="M114" s="39"/>
    </row>
    <row r="115" spans="1:13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M115" s="39"/>
    </row>
    <row r="116" spans="1:13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39"/>
      <c r="M116" s="39"/>
    </row>
    <row r="117" spans="1:13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39"/>
      <c r="M117" s="39"/>
    </row>
    <row r="118" spans="1:13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M118" s="39"/>
    </row>
    <row r="119" spans="1:13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39"/>
      <c r="M119" s="39"/>
    </row>
    <row r="120" spans="1:13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39"/>
      <c r="M120" s="39"/>
    </row>
    <row r="121" spans="1:13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39"/>
      <c r="M121" s="39"/>
    </row>
    <row r="122" spans="1:13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39"/>
      <c r="M122" s="39"/>
    </row>
    <row r="123" spans="1:13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39"/>
      <c r="M123" s="39"/>
    </row>
    <row r="124" spans="1:13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39"/>
      <c r="M124" s="39"/>
    </row>
    <row r="125" spans="1:13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39"/>
      <c r="M125" s="39"/>
    </row>
    <row r="126" spans="1:13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39"/>
      <c r="M126" s="39"/>
    </row>
    <row r="127" spans="1:13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39"/>
      <c r="M127" s="39"/>
    </row>
    <row r="128" spans="1:13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39"/>
      <c r="M128" s="39"/>
    </row>
    <row r="129" spans="1:13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39"/>
      <c r="M129" s="39"/>
    </row>
    <row r="130" spans="1:13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39"/>
      <c r="M130" s="39"/>
    </row>
    <row r="131" spans="1:13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39"/>
      <c r="M131" s="39"/>
    </row>
    <row r="132" spans="1:13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39"/>
      <c r="M132" s="39"/>
    </row>
    <row r="133" spans="1:13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39"/>
      <c r="M133" s="39"/>
    </row>
    <row r="134" spans="1:13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39"/>
      <c r="M134" s="39"/>
    </row>
    <row r="135" spans="1:13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39"/>
      <c r="M135" s="39"/>
    </row>
    <row r="136" spans="1:13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39"/>
      <c r="M136" s="39"/>
    </row>
    <row r="137" spans="1:13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39"/>
      <c r="M137" s="39"/>
    </row>
    <row r="138" spans="1:13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39"/>
      <c r="M138" s="39"/>
    </row>
    <row r="139" spans="1:13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39"/>
      <c r="M139" s="39"/>
    </row>
    <row r="140" spans="1:13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39"/>
      <c r="M140" s="39"/>
    </row>
    <row r="141" spans="1:13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39"/>
      <c r="M141" s="39"/>
    </row>
    <row r="142" spans="1:13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39"/>
      <c r="M142" s="39"/>
    </row>
    <row r="143" spans="1:13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39"/>
      <c r="M143" s="39"/>
    </row>
    <row r="144" spans="1:13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39"/>
      <c r="M144" s="39"/>
    </row>
    <row r="145" spans="1:13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39"/>
      <c r="M145" s="39"/>
    </row>
    <row r="146" spans="1:13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39"/>
      <c r="M146" s="39"/>
    </row>
    <row r="147" spans="1:13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39"/>
      <c r="M147" s="39"/>
    </row>
    <row r="148" spans="1:13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39"/>
      <c r="M148" s="39"/>
    </row>
    <row r="149" spans="1:13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39"/>
      <c r="M149" s="39"/>
    </row>
    <row r="150" spans="1:13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39"/>
      <c r="M150" s="39"/>
    </row>
    <row r="151" spans="1:13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39"/>
      <c r="M151" s="39"/>
    </row>
    <row r="152" spans="1:13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39"/>
      <c r="M152" s="39"/>
    </row>
    <row r="153" spans="1:13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39"/>
      <c r="M153" s="39"/>
    </row>
    <row r="154" spans="1:13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39"/>
      <c r="M154" s="39"/>
    </row>
    <row r="155" spans="1:13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39"/>
      <c r="M155" s="39"/>
    </row>
    <row r="156" spans="1:13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39"/>
      <c r="M156" s="39"/>
    </row>
    <row r="157" spans="1:13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39"/>
      <c r="M157" s="39"/>
    </row>
    <row r="158" spans="1:13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39"/>
      <c r="M158" s="39"/>
    </row>
    <row r="159" spans="1:13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39"/>
      <c r="M159" s="39"/>
    </row>
    <row r="160" spans="1:13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39"/>
      <c r="M160" s="39"/>
    </row>
    <row r="161" spans="1:13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39"/>
      <c r="M161" s="39"/>
    </row>
    <row r="162" spans="1:13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39"/>
      <c r="M162" s="39"/>
    </row>
    <row r="163" spans="1:13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</row>
    <row r="164" spans="1:13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</row>
    <row r="165" spans="1:13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</row>
    <row r="166" spans="1:13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</row>
    <row r="167" spans="1:13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</row>
    <row r="168" spans="1:13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</row>
    <row r="169" spans="1:13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</row>
    <row r="170" spans="1:13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</row>
    <row r="171" spans="1:13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</row>
    <row r="172" spans="1:13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</row>
    <row r="173" spans="1:13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</row>
    <row r="174" spans="1:13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</row>
    <row r="175" spans="1:13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</row>
    <row r="176" spans="1:13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</row>
    <row r="177" spans="1:13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</row>
    <row r="178" spans="1:13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</row>
    <row r="179" spans="1:13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</row>
    <row r="180" spans="1:13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</row>
    <row r="181" spans="1:13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</row>
    <row r="182" spans="1:13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</row>
    <row r="183" spans="1:13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</row>
    <row r="184" spans="1:13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</row>
    <row r="185" spans="1:13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</row>
    <row r="186" spans="1:13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</row>
    <row r="187" spans="1:13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</row>
    <row r="188" spans="1:13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</row>
    <row r="189" spans="1:13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</row>
    <row r="190" spans="1:13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</row>
    <row r="191" spans="1:13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</row>
    <row r="192" spans="1:13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</row>
    <row r="193" spans="1:13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</row>
    <row r="194" spans="1:13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</row>
    <row r="195" spans="1:13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</row>
    <row r="196" spans="1:13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</row>
    <row r="197" spans="1:13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</row>
    <row r="198" spans="1:13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</row>
    <row r="199" spans="1:13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</row>
    <row r="200" spans="1:13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</row>
    <row r="201" spans="1:13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</row>
    <row r="202" spans="1:13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</row>
    <row r="203" spans="1:13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</row>
    <row r="204" spans="1:13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</row>
    <row r="205" spans="1:13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</row>
    <row r="206" spans="1:13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</row>
    <row r="207" spans="1:13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</row>
    <row r="208" spans="1:13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</row>
    <row r="209" spans="1:13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</row>
    <row r="210" spans="1:13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</row>
    <row r="211" spans="1:13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</row>
    <row r="212" spans="1:13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</row>
    <row r="213" spans="1:13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</row>
    <row r="214" spans="1:13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</row>
    <row r="215" spans="1:13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</row>
    <row r="216" spans="1:13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</row>
    <row r="217" spans="1:13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</row>
    <row r="218" spans="1:13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</row>
    <row r="219" spans="1:13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</row>
    <row r="220" spans="1:13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</row>
    <row r="221" spans="1:13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</row>
    <row r="222" spans="1:13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</row>
    <row r="223" spans="1:13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</row>
    <row r="224" spans="1:13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</row>
    <row r="225" spans="1:13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</row>
    <row r="226" spans="1:13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</row>
    <row r="227" spans="1:13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</row>
    <row r="228" spans="1:13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</row>
    <row r="229" spans="1:13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</row>
    <row r="230" spans="1:13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</row>
    <row r="231" spans="1:13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</row>
    <row r="232" spans="1:13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</row>
    <row r="233" spans="1:13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</row>
    <row r="234" spans="1:13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</row>
    <row r="235" spans="1:13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</row>
    <row r="236" spans="1:13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</row>
    <row r="237" spans="1:13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</row>
    <row r="238" spans="1:13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</row>
    <row r="239" spans="1:13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</row>
    <row r="240" spans="1:13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</row>
    <row r="241" spans="1:13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</row>
    <row r="242" spans="1:13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</row>
    <row r="243" spans="1:13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</row>
    <row r="244" spans="1:13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</row>
    <row r="245" spans="1:13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</row>
    <row r="246" spans="1:13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</row>
    <row r="247" spans="1:13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</row>
    <row r="248" spans="1:13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</row>
    <row r="249" spans="1:13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</row>
    <row r="250" spans="1:13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</row>
    <row r="251" spans="1:13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</row>
    <row r="252" spans="1:13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</row>
    <row r="253" spans="1:13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</row>
    <row r="254" spans="1:13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</row>
    <row r="255" spans="1:13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</row>
    <row r="256" spans="1:13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</row>
    <row r="257" spans="1:13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</row>
    <row r="258" spans="1:13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</row>
    <row r="259" spans="1:13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</row>
    <row r="260" spans="1:13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</row>
    <row r="261" spans="1:13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</row>
    <row r="262" spans="1:13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</row>
    <row r="263" spans="1:13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</row>
    <row r="264" spans="1:13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</row>
    <row r="265" spans="1:13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</row>
    <row r="266" spans="1:13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</row>
    <row r="267" spans="1:13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</row>
    <row r="268" spans="1:13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</row>
    <row r="269" spans="1:13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</row>
    <row r="270" spans="1:13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</row>
    <row r="271" spans="1:13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</row>
    <row r="272" spans="1:13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</row>
    <row r="273" spans="1:13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</row>
    <row r="274" spans="1:13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</row>
    <row r="275" spans="1:13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</row>
    <row r="276" spans="1:13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</row>
    <row r="277" spans="1:13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</row>
    <row r="278" spans="1:13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</row>
    <row r="279" spans="1:13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</row>
    <row r="280" spans="1:13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</row>
    <row r="281" spans="1:13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</row>
    <row r="282" spans="1:13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</row>
    <row r="283" spans="1:13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</row>
    <row r="284" spans="1:13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</row>
    <row r="285" spans="1:13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</row>
    <row r="286" spans="1:13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</row>
    <row r="287" spans="1:13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</row>
    <row r="288" spans="1:13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</row>
    <row r="289" spans="1:13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</row>
    <row r="290" spans="1:13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</row>
    <row r="291" spans="1:13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</row>
    <row r="292" spans="1:13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</row>
    <row r="293" spans="1:13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</row>
    <row r="294" spans="1:13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</row>
    <row r="295" spans="1:13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</row>
    <row r="296" spans="1:13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</row>
    <row r="297" spans="1:13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</row>
    <row r="298" spans="1:13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</row>
    <row r="299" spans="1:13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</row>
    <row r="300" spans="1:13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</row>
    <row r="301" spans="1:13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</row>
    <row r="302" spans="1:13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</row>
    <row r="303" spans="1:13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</row>
    <row r="304" spans="1:13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</row>
    <row r="305" spans="1:13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</row>
    <row r="306" spans="1:13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</row>
    <row r="307" spans="1:13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</row>
    <row r="308" spans="1:13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</row>
    <row r="309" spans="1:13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</row>
    <row r="310" spans="1:13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</row>
    <row r="311" spans="1:13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</row>
    <row r="312" spans="1:13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</row>
    <row r="313" spans="1:13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</row>
    <row r="314" spans="1:13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</row>
    <row r="315" spans="1:13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</row>
    <row r="316" spans="1:13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</row>
    <row r="317" spans="1:13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</row>
    <row r="318" spans="1:13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</row>
    <row r="319" spans="1:13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</row>
    <row r="320" spans="1:13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</row>
    <row r="321" spans="1:13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</row>
    <row r="322" spans="1:13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</row>
    <row r="323" spans="1:13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</row>
    <row r="324" spans="1:13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</row>
    <row r="325" spans="1:13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</row>
    <row r="326" spans="1:13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</row>
    <row r="327" spans="1:13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</row>
    <row r="328" spans="1:13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</row>
    <row r="329" spans="1:13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</row>
    <row r="330" spans="1:13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</row>
    <row r="331" spans="1:13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</row>
    <row r="332" spans="1:13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</row>
    <row r="333" spans="1:13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</row>
    <row r="334" spans="1:13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</row>
    <row r="335" spans="1:13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</row>
    <row r="336" spans="1:13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</row>
    <row r="337" spans="1:13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</row>
    <row r="338" spans="1:13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</row>
    <row r="339" spans="1:13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</row>
    <row r="340" spans="1:13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</row>
    <row r="341" spans="1:13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</row>
    <row r="342" spans="1:13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</row>
    <row r="343" spans="1:13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</row>
    <row r="344" spans="1:13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</row>
    <row r="345" spans="1:13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</row>
    <row r="346" spans="1:13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</row>
    <row r="347" spans="1:13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</row>
    <row r="348" spans="1:13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</row>
    <row r="349" spans="1:13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</row>
    <row r="350" spans="1:13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</row>
    <row r="351" spans="1:13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</row>
    <row r="352" spans="1:13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</row>
    <row r="353" spans="1:13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</row>
    <row r="354" spans="1:13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</row>
    <row r="355" spans="1:13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</row>
    <row r="356" spans="1:13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</row>
    <row r="357" spans="1:13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</row>
    <row r="358" spans="1:13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</row>
    <row r="359" spans="1:13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</row>
    <row r="360" spans="1:13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</row>
    <row r="361" spans="1:13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</row>
    <row r="362" spans="1:13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</row>
    <row r="363" spans="1:13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</row>
    <row r="364" spans="1:13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</row>
    <row r="365" spans="1:13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</row>
    <row r="366" spans="1:13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</row>
    <row r="367" spans="1:13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</row>
    <row r="368" spans="1:13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</row>
    <row r="369" spans="1:13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</row>
    <row r="370" spans="1:13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</row>
    <row r="371" spans="1:13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</row>
    <row r="372" spans="1:13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</row>
    <row r="373" spans="1:13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</row>
    <row r="374" spans="1:13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</row>
    <row r="375" spans="1:13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</row>
    <row r="376" spans="1:13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</row>
    <row r="377" spans="1:13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</row>
    <row r="378" spans="1:13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</row>
    <row r="379" spans="1:13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</row>
    <row r="380" spans="1:13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</row>
    <row r="381" spans="1:13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</row>
    <row r="382" spans="1:13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</row>
    <row r="383" spans="1:13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</row>
    <row r="384" spans="1:13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</row>
    <row r="385" spans="1:13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</row>
    <row r="386" spans="1:13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</row>
    <row r="387" spans="1:13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</row>
    <row r="388" spans="1:13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</row>
    <row r="389" spans="1:13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</row>
    <row r="390" spans="1:13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</row>
    <row r="391" spans="1:13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</row>
    <row r="392" spans="1:13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</row>
    <row r="393" spans="1:13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</row>
    <row r="394" spans="1:13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</row>
    <row r="395" spans="1:13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</row>
    <row r="396" spans="1:13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</row>
    <row r="397" spans="1:13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</row>
    <row r="398" spans="1:13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</row>
    <row r="399" spans="1:13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</row>
    <row r="400" spans="1:13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</row>
    <row r="401" spans="1:13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</row>
    <row r="402" spans="1:13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</row>
    <row r="403" spans="1:13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</row>
    <row r="404" spans="1:13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</row>
    <row r="405" spans="1:13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</row>
    <row r="406" spans="1:13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</row>
    <row r="407" spans="1:13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</row>
    <row r="408" spans="1:13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</row>
    <row r="409" spans="1:13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</row>
    <row r="410" spans="1:13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</row>
    <row r="411" spans="1:13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</row>
    <row r="412" spans="1:13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</row>
    <row r="413" spans="1:13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</row>
    <row r="414" spans="1:13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</row>
    <row r="415" spans="1:13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</row>
    <row r="416" spans="1:13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</row>
    <row r="417" spans="1:13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</row>
    <row r="418" spans="1:13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</row>
    <row r="419" spans="1:13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</row>
    <row r="420" spans="1:13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</row>
    <row r="421" spans="1:13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</row>
  </sheetData>
  <mergeCells count="27">
    <mergeCell ref="A52:B52"/>
    <mergeCell ref="G8:H8"/>
    <mergeCell ref="I8:J8"/>
    <mergeCell ref="C9:D9"/>
    <mergeCell ref="E9:F9"/>
    <mergeCell ref="G9:H9"/>
    <mergeCell ref="I9:J9"/>
    <mergeCell ref="D10:D11"/>
    <mergeCell ref="F10:F11"/>
    <mergeCell ref="H10:H11"/>
    <mergeCell ref="J10:J11"/>
    <mergeCell ref="A1:M1"/>
    <mergeCell ref="A2:M2"/>
    <mergeCell ref="A7:A11"/>
    <mergeCell ref="B7:B11"/>
    <mergeCell ref="C7:J7"/>
    <mergeCell ref="K7:L9"/>
    <mergeCell ref="M7:M11"/>
    <mergeCell ref="C8:D8"/>
    <mergeCell ref="E8:F8"/>
    <mergeCell ref="L10:L11"/>
    <mergeCell ref="B55:E55"/>
    <mergeCell ref="B56:E56"/>
    <mergeCell ref="B57:E57"/>
    <mergeCell ref="H55:L55"/>
    <mergeCell ref="H56:L56"/>
    <mergeCell ref="H57:L57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Z421"/>
  <sheetViews>
    <sheetView workbookViewId="0">
      <selection activeCell="Q3" sqref="Q3"/>
    </sheetView>
  </sheetViews>
  <sheetFormatPr defaultRowHeight="14.25" x14ac:dyDescent="0.2"/>
  <cols>
    <col min="1" max="1" width="3.25" style="2" customWidth="1"/>
    <col min="2" max="2" width="15.75" style="2" customWidth="1"/>
    <col min="3" max="12" width="4.5" style="2" customWidth="1"/>
    <col min="13" max="13" width="4.875" style="2" customWidth="1"/>
    <col min="14" max="14" width="4.5" style="2" customWidth="1"/>
    <col min="15" max="15" width="8.25" style="2" customWidth="1"/>
    <col min="16" max="16" width="9" style="2"/>
    <col min="17" max="22" width="9.875" style="2" customWidth="1"/>
    <col min="23" max="16384" width="9" style="2"/>
  </cols>
  <sheetData>
    <row r="1" spans="1:26" ht="18" customHeight="1" x14ac:dyDescent="0.5">
      <c r="A1" s="124" t="s">
        <v>71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 t="s">
        <v>71</v>
      </c>
      <c r="Q1" s="124"/>
      <c r="R1" s="124"/>
      <c r="S1" s="124"/>
      <c r="T1" s="124"/>
      <c r="U1" s="124"/>
      <c r="V1" s="124"/>
      <c r="W1" s="124"/>
    </row>
    <row r="2" spans="1:26" ht="18" customHeight="1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 t="s">
        <v>49</v>
      </c>
      <c r="Q2" s="124"/>
      <c r="R2" s="124"/>
      <c r="S2" s="124"/>
      <c r="T2" s="124"/>
      <c r="U2" s="124"/>
      <c r="V2" s="124"/>
      <c r="W2" s="124"/>
    </row>
    <row r="3" spans="1:26" ht="18" customHeight="1" thickBot="1" x14ac:dyDescent="0.55000000000000004">
      <c r="A3" s="65"/>
      <c r="B3" s="70" t="str">
        <f>ผลสัมฤทธิ์1.1.5!$B$3</f>
        <v>ชั้นมัธยมมศึกษาปีที่</v>
      </c>
      <c r="C3" s="71" t="str">
        <f>อ่าน!C3</f>
        <v>2</v>
      </c>
      <c r="D3" s="70"/>
      <c r="E3" s="65" t="s">
        <v>227</v>
      </c>
      <c r="F3" s="65"/>
      <c r="G3" s="72">
        <f>อ่าน!G3</f>
        <v>2566</v>
      </c>
      <c r="H3" s="65"/>
      <c r="I3" s="65"/>
      <c r="J3" s="65"/>
      <c r="K3" s="65"/>
      <c r="L3" s="65"/>
      <c r="M3" s="65"/>
      <c r="N3" s="65"/>
      <c r="O3" s="65"/>
      <c r="P3" s="65"/>
      <c r="Q3" s="70" t="str">
        <f>ผลสัมฤทธิ์1.1.5!$B$3</f>
        <v>ชั้นมัธยมมศึกษาปีที่</v>
      </c>
      <c r="R3" s="71" t="str">
        <f>อ่าน!C3</f>
        <v>2</v>
      </c>
      <c r="S3" s="70"/>
      <c r="T3" s="65" t="s">
        <v>227</v>
      </c>
      <c r="U3" s="65"/>
      <c r="V3" s="72">
        <f>อ่าน!G3</f>
        <v>2566</v>
      </c>
      <c r="W3" s="65"/>
      <c r="X3" s="65"/>
      <c r="Y3" s="65"/>
      <c r="Z3" s="65"/>
    </row>
    <row r="4" spans="1:26" s="25" customFormat="1" ht="19.5" customHeight="1" x14ac:dyDescent="0.5">
      <c r="A4" s="32" t="s">
        <v>50</v>
      </c>
      <c r="B4" s="32"/>
      <c r="C4" s="29"/>
      <c r="D4" s="29"/>
      <c r="E4" s="32" t="s">
        <v>136</v>
      </c>
      <c r="F4" s="29"/>
      <c r="G4" s="29"/>
      <c r="H4" s="29"/>
      <c r="I4" s="29"/>
      <c r="J4" s="29"/>
      <c r="K4" s="29"/>
      <c r="L4" s="29"/>
      <c r="P4" s="32" t="s">
        <v>50</v>
      </c>
      <c r="Q4" s="32"/>
      <c r="R4" s="29"/>
      <c r="S4" s="29"/>
      <c r="T4" s="32" t="s">
        <v>136</v>
      </c>
      <c r="U4" s="29"/>
      <c r="V4" s="29"/>
      <c r="W4" s="29"/>
    </row>
    <row r="5" spans="1:26" s="25" customFormat="1" ht="19.5" customHeight="1" x14ac:dyDescent="0.5">
      <c r="A5" s="29" t="s">
        <v>181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P5" s="29" t="s">
        <v>181</v>
      </c>
      <c r="Q5" s="29"/>
      <c r="R5" s="29"/>
      <c r="S5" s="29"/>
      <c r="T5" s="29"/>
      <c r="U5" s="29"/>
      <c r="V5" s="29"/>
      <c r="W5" s="29"/>
    </row>
    <row r="6" spans="1:26" s="25" customFormat="1" ht="19.5" customHeight="1" x14ac:dyDescent="0.5">
      <c r="A6" s="29" t="s">
        <v>182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P6" s="29" t="s">
        <v>182</v>
      </c>
      <c r="Q6" s="29"/>
      <c r="R6" s="29"/>
      <c r="S6" s="29"/>
      <c r="T6" s="29"/>
      <c r="U6" s="29"/>
      <c r="V6" s="29"/>
      <c r="W6" s="29"/>
    </row>
    <row r="7" spans="1:26" ht="15.75" customHeight="1" x14ac:dyDescent="0.45">
      <c r="A7" s="125" t="s">
        <v>8</v>
      </c>
      <c r="B7" s="125" t="s">
        <v>54</v>
      </c>
      <c r="C7" s="126" t="s">
        <v>55</v>
      </c>
      <c r="D7" s="127"/>
      <c r="E7" s="127"/>
      <c r="F7" s="127"/>
      <c r="G7" s="127"/>
      <c r="H7" s="127"/>
      <c r="I7" s="127"/>
      <c r="J7" s="127"/>
      <c r="K7" s="127"/>
      <c r="L7" s="127"/>
      <c r="M7" s="128" t="s">
        <v>12</v>
      </c>
      <c r="N7" s="129"/>
      <c r="O7" s="134" t="s">
        <v>20</v>
      </c>
    </row>
    <row r="8" spans="1:26" ht="15.75" customHeight="1" x14ac:dyDescent="0.5">
      <c r="A8" s="125"/>
      <c r="B8" s="125"/>
      <c r="C8" s="128" t="s">
        <v>183</v>
      </c>
      <c r="D8" s="140"/>
      <c r="E8" s="128" t="s">
        <v>184</v>
      </c>
      <c r="F8" s="140"/>
      <c r="G8" s="128" t="s">
        <v>185</v>
      </c>
      <c r="H8" s="140"/>
      <c r="I8" s="128" t="s">
        <v>186</v>
      </c>
      <c r="J8" s="140"/>
      <c r="K8" s="128" t="s">
        <v>187</v>
      </c>
      <c r="L8" s="140"/>
      <c r="M8" s="130"/>
      <c r="N8" s="131"/>
      <c r="O8" s="135"/>
      <c r="P8" s="142" t="s">
        <v>75</v>
      </c>
      <c r="Q8" s="144" t="s">
        <v>20</v>
      </c>
      <c r="R8" s="145"/>
      <c r="S8" s="145"/>
      <c r="T8" s="145"/>
      <c r="U8" s="146"/>
      <c r="V8" s="142" t="s">
        <v>6</v>
      </c>
    </row>
    <row r="9" spans="1:26" ht="15.75" customHeight="1" x14ac:dyDescent="0.5">
      <c r="A9" s="125"/>
      <c r="B9" s="125"/>
      <c r="C9" s="132"/>
      <c r="D9" s="141"/>
      <c r="E9" s="132"/>
      <c r="F9" s="141"/>
      <c r="G9" s="132"/>
      <c r="H9" s="141"/>
      <c r="I9" s="132"/>
      <c r="J9" s="141"/>
      <c r="K9" s="132"/>
      <c r="L9" s="141"/>
      <c r="M9" s="132"/>
      <c r="N9" s="133"/>
      <c r="O9" s="135"/>
      <c r="P9" s="143"/>
      <c r="Q9" s="41" t="s">
        <v>76</v>
      </c>
      <c r="R9" s="41" t="s">
        <v>77</v>
      </c>
      <c r="S9" s="41" t="s">
        <v>18</v>
      </c>
      <c r="T9" s="41" t="s">
        <v>78</v>
      </c>
      <c r="U9" s="41" t="s">
        <v>79</v>
      </c>
      <c r="V9" s="143"/>
    </row>
    <row r="10" spans="1:26" ht="15.75" customHeight="1" x14ac:dyDescent="0.5">
      <c r="A10" s="125"/>
      <c r="B10" s="125"/>
      <c r="C10" s="33" t="s">
        <v>60</v>
      </c>
      <c r="D10" s="125" t="s">
        <v>61</v>
      </c>
      <c r="E10" s="33" t="s">
        <v>60</v>
      </c>
      <c r="F10" s="125" t="s">
        <v>61</v>
      </c>
      <c r="G10" s="33" t="s">
        <v>60</v>
      </c>
      <c r="H10" s="125" t="s">
        <v>61</v>
      </c>
      <c r="I10" s="33" t="s">
        <v>60</v>
      </c>
      <c r="J10" s="134" t="s">
        <v>61</v>
      </c>
      <c r="K10" s="33" t="s">
        <v>60</v>
      </c>
      <c r="L10" s="125" t="s">
        <v>61</v>
      </c>
      <c r="M10" s="33" t="s">
        <v>60</v>
      </c>
      <c r="N10" s="125" t="s">
        <v>61</v>
      </c>
      <c r="O10" s="135"/>
      <c r="P10" s="41" t="s">
        <v>24</v>
      </c>
      <c r="Q10" s="42">
        <f>COUNTIF(O12:O51,"ยอดเยี่ยม")</f>
        <v>0</v>
      </c>
      <c r="R10" s="42">
        <f>COUNTIF(O12:O51,"ดีเลิศ")</f>
        <v>0</v>
      </c>
      <c r="S10" s="42">
        <f>COUNTIF(O12:O51,"ดี")</f>
        <v>0</v>
      </c>
      <c r="T10" s="42">
        <f>COUNTIF(O12:O51,"ปานกลาง")</f>
        <v>0</v>
      </c>
      <c r="U10" s="42">
        <f>COUNTIF(O12:O51,"กำลังพัฒนา")</f>
        <v>40</v>
      </c>
      <c r="V10" s="42">
        <f>SUM(Q10:U10)</f>
        <v>40</v>
      </c>
    </row>
    <row r="11" spans="1:26" ht="15.75" customHeight="1" x14ac:dyDescent="0.5">
      <c r="A11" s="125"/>
      <c r="B11" s="125"/>
      <c r="C11" s="33">
        <v>40</v>
      </c>
      <c r="D11" s="125"/>
      <c r="E11" s="33">
        <v>40</v>
      </c>
      <c r="F11" s="125"/>
      <c r="G11" s="33">
        <v>40</v>
      </c>
      <c r="H11" s="125"/>
      <c r="I11" s="33">
        <v>40</v>
      </c>
      <c r="J11" s="136"/>
      <c r="K11" s="33">
        <v>40</v>
      </c>
      <c r="L11" s="125"/>
      <c r="M11" s="33">
        <v>200</v>
      </c>
      <c r="N11" s="125"/>
      <c r="O11" s="136"/>
      <c r="P11" s="41" t="s">
        <v>61</v>
      </c>
      <c r="Q11" s="43">
        <f t="shared" ref="Q11:V11" si="0">(Q10*100)/$V$10</f>
        <v>0</v>
      </c>
      <c r="R11" s="43">
        <f t="shared" si="0"/>
        <v>0</v>
      </c>
      <c r="S11" s="43">
        <f t="shared" si="0"/>
        <v>0</v>
      </c>
      <c r="T11" s="43">
        <f t="shared" si="0"/>
        <v>0</v>
      </c>
      <c r="U11" s="43">
        <f t="shared" si="0"/>
        <v>100</v>
      </c>
      <c r="V11" s="43">
        <f t="shared" si="0"/>
        <v>100</v>
      </c>
    </row>
    <row r="12" spans="1:26" ht="15.75" customHeight="1" x14ac:dyDescent="0.45">
      <c r="A12" s="34">
        <v>1</v>
      </c>
      <c r="B12" s="34" t="str">
        <f>รายชื่อนักเรียน!B6</f>
        <v>ศักดิ์นฤน  บางรัก</v>
      </c>
      <c r="C12" s="35">
        <f>สุขภาพ!K12</f>
        <v>0</v>
      </c>
      <c r="D12" s="36">
        <f>สุขภาพ!L12</f>
        <v>0</v>
      </c>
      <c r="E12" s="35">
        <f>อารมณ์!K12</f>
        <v>0</v>
      </c>
      <c r="F12" s="36">
        <f>อารมณ์!L12</f>
        <v>0</v>
      </c>
      <c r="G12" s="35">
        <f>ป้องกันตนเอง!K12</f>
        <v>0</v>
      </c>
      <c r="H12" s="36">
        <f>ป้องกันตนเอง!L12</f>
        <v>0</v>
      </c>
      <c r="I12" s="35">
        <f>ไม่เพิกเฉย!K12</f>
        <v>0</v>
      </c>
      <c r="J12" s="36">
        <f>ไม่เพิกเฉย!L12</f>
        <v>0</v>
      </c>
      <c r="K12" s="35">
        <f>อยู่ร่วม!K12</f>
        <v>0</v>
      </c>
      <c r="L12" s="36">
        <f>อยู่ร่วม!L12</f>
        <v>0</v>
      </c>
      <c r="M12" s="37">
        <f>C12+E12+G12+I12+K12</f>
        <v>0</v>
      </c>
      <c r="N12" s="36">
        <f>(M12*100)/$M$11</f>
        <v>0</v>
      </c>
      <c r="O12" s="33" t="str">
        <f>IF(N12&gt;=90,"ยอดเยี่ยม",IF(N12&gt;=80,"ดีเลิศ",IF(N12&gt;=70,"ดี",IF(N12&gt;=50,"ปานกลาง",IF(N12&lt;50,"กำลังพัฒนา")))))</f>
        <v>กำลังพัฒนา</v>
      </c>
    </row>
    <row r="13" spans="1:26" ht="15.75" customHeight="1" x14ac:dyDescent="0.45">
      <c r="A13" s="34">
        <v>2</v>
      </c>
      <c r="B13" s="34" t="str">
        <f>รายชื่อนักเรียน!B7</f>
        <v>ภานุวัฒน์ ทองเขียว</v>
      </c>
      <c r="C13" s="37">
        <f>สุขภาพ!K13</f>
        <v>0</v>
      </c>
      <c r="D13" s="36">
        <f>สุขภาพ!L13</f>
        <v>0</v>
      </c>
      <c r="E13" s="37">
        <f>อารมณ์!K13</f>
        <v>0</v>
      </c>
      <c r="F13" s="36">
        <f>อารมณ์!L13</f>
        <v>0</v>
      </c>
      <c r="G13" s="37">
        <f>ป้องกันตนเอง!K13</f>
        <v>0</v>
      </c>
      <c r="H13" s="36">
        <f>ป้องกันตนเอง!L13</f>
        <v>0</v>
      </c>
      <c r="I13" s="37">
        <f>ไม่เพิกเฉย!K13</f>
        <v>0</v>
      </c>
      <c r="J13" s="36">
        <f>ไม่เพิกเฉย!L13</f>
        <v>0</v>
      </c>
      <c r="K13" s="37">
        <f>อยู่ร่วม!K13</f>
        <v>0</v>
      </c>
      <c r="L13" s="36">
        <f>อยู่ร่วม!L13</f>
        <v>0</v>
      </c>
      <c r="M13" s="37">
        <f t="shared" ref="M13:M51" si="1">C13+E13+G13+I13</f>
        <v>0</v>
      </c>
      <c r="N13" s="36">
        <f>(M13*100)/$M$11</f>
        <v>0</v>
      </c>
      <c r="O13" s="33" t="str">
        <f t="shared" ref="O13:O51" si="2">IF(N13&gt;=90,"ยอดเยี่ยม",IF(N13&gt;=80,"ดีเลิศ",IF(N13&gt;=70,"ดี",IF(N13&gt;=50,"ปานกลาง",IF(N13&lt;50,"กำลังพัฒนา")))))</f>
        <v>กำลังพัฒนา</v>
      </c>
    </row>
    <row r="14" spans="1:26" ht="15.75" customHeight="1" x14ac:dyDescent="0.45">
      <c r="A14" s="34">
        <v>3</v>
      </c>
      <c r="B14" s="34" t="str">
        <f>รายชื่อนักเรียน!B8</f>
        <v>ดนุเดช  จิวะระศิริ</v>
      </c>
      <c r="C14" s="37">
        <f>สุขภาพ!K14</f>
        <v>0</v>
      </c>
      <c r="D14" s="36">
        <f>สุขภาพ!L14</f>
        <v>0</v>
      </c>
      <c r="E14" s="37">
        <f>อารมณ์!K14</f>
        <v>0</v>
      </c>
      <c r="F14" s="36">
        <f>อารมณ์!L14</f>
        <v>0</v>
      </c>
      <c r="G14" s="37">
        <f>ป้องกันตนเอง!K14</f>
        <v>0</v>
      </c>
      <c r="H14" s="36">
        <f>ป้องกันตนเอง!L14</f>
        <v>0</v>
      </c>
      <c r="I14" s="37">
        <f>ไม่เพิกเฉย!K14</f>
        <v>0</v>
      </c>
      <c r="J14" s="36">
        <f>ไม่เพิกเฉย!L14</f>
        <v>0</v>
      </c>
      <c r="K14" s="37">
        <f>อยู่ร่วม!K14</f>
        <v>0</v>
      </c>
      <c r="L14" s="36">
        <f>อยู่ร่วม!L14</f>
        <v>0</v>
      </c>
      <c r="M14" s="37">
        <f t="shared" si="1"/>
        <v>0</v>
      </c>
      <c r="N14" s="36">
        <f t="shared" ref="N14:N52" si="3">(M14*100)/$M$11</f>
        <v>0</v>
      </c>
      <c r="O14" s="33" t="str">
        <f t="shared" si="2"/>
        <v>กำลังพัฒนา</v>
      </c>
    </row>
    <row r="15" spans="1:26" ht="15.75" customHeight="1" x14ac:dyDescent="0.45">
      <c r="A15" s="34">
        <v>4</v>
      </c>
      <c r="B15" s="34" t="str">
        <f>รายชื่อนักเรียน!B9</f>
        <v>ยุวรัตน์  น้อยขาว</v>
      </c>
      <c r="C15" s="37">
        <f>สุขภาพ!K15</f>
        <v>0</v>
      </c>
      <c r="D15" s="36">
        <f>สุขภาพ!L15</f>
        <v>0</v>
      </c>
      <c r="E15" s="37">
        <f>อารมณ์!K15</f>
        <v>0</v>
      </c>
      <c r="F15" s="36">
        <f>อารมณ์!L15</f>
        <v>0</v>
      </c>
      <c r="G15" s="37">
        <f>ป้องกันตนเอง!K15</f>
        <v>0</v>
      </c>
      <c r="H15" s="36">
        <f>ป้องกันตนเอง!L15</f>
        <v>0</v>
      </c>
      <c r="I15" s="37">
        <f>ไม่เพิกเฉย!K15</f>
        <v>0</v>
      </c>
      <c r="J15" s="36">
        <f>ไม่เพิกเฉย!L15</f>
        <v>0</v>
      </c>
      <c r="K15" s="37">
        <f>อยู่ร่วม!K15</f>
        <v>0</v>
      </c>
      <c r="L15" s="36">
        <f>อยู่ร่วม!L15</f>
        <v>0</v>
      </c>
      <c r="M15" s="37">
        <f t="shared" si="1"/>
        <v>0</v>
      </c>
      <c r="N15" s="36">
        <f t="shared" si="3"/>
        <v>0</v>
      </c>
      <c r="O15" s="33" t="str">
        <f t="shared" si="2"/>
        <v>กำลังพัฒนา</v>
      </c>
    </row>
    <row r="16" spans="1:26" ht="15.75" customHeight="1" x14ac:dyDescent="0.45">
      <c r="A16" s="34">
        <v>5</v>
      </c>
      <c r="B16" s="34" t="str">
        <f>รายชื่อนักเรียน!B10</f>
        <v>สุภาวดี  หิรันรัตน์</v>
      </c>
      <c r="C16" s="37">
        <f>สุขภาพ!K16</f>
        <v>0</v>
      </c>
      <c r="D16" s="36">
        <f>สุขภาพ!L16</f>
        <v>0</v>
      </c>
      <c r="E16" s="37">
        <f>อารมณ์!K16</f>
        <v>0</v>
      </c>
      <c r="F16" s="36">
        <f>อารมณ์!L16</f>
        <v>0</v>
      </c>
      <c r="G16" s="37">
        <f>ป้องกันตนเอง!K16</f>
        <v>0</v>
      </c>
      <c r="H16" s="36">
        <f>ป้องกันตนเอง!L16</f>
        <v>0</v>
      </c>
      <c r="I16" s="37">
        <f>ไม่เพิกเฉย!K16</f>
        <v>0</v>
      </c>
      <c r="J16" s="36">
        <f>ไม่เพิกเฉย!L16</f>
        <v>0</v>
      </c>
      <c r="K16" s="37">
        <f>อยู่ร่วม!K16</f>
        <v>0</v>
      </c>
      <c r="L16" s="36">
        <f>อยู่ร่วม!L16</f>
        <v>0</v>
      </c>
      <c r="M16" s="37">
        <f t="shared" si="1"/>
        <v>0</v>
      </c>
      <c r="N16" s="36">
        <f t="shared" si="3"/>
        <v>0</v>
      </c>
      <c r="O16" s="33" t="str">
        <f t="shared" si="2"/>
        <v>กำลังพัฒนา</v>
      </c>
    </row>
    <row r="17" spans="1:15" ht="15.75" customHeight="1" x14ac:dyDescent="0.45">
      <c r="A17" s="34">
        <v>6</v>
      </c>
      <c r="B17" s="34" t="str">
        <f>รายชื่อนักเรียน!B11</f>
        <v>ณวรา  สว่างแสง</v>
      </c>
      <c r="C17" s="37">
        <f>สุขภาพ!K17</f>
        <v>0</v>
      </c>
      <c r="D17" s="36">
        <f>สุขภาพ!L17</f>
        <v>0</v>
      </c>
      <c r="E17" s="37">
        <f>อารมณ์!K17</f>
        <v>0</v>
      </c>
      <c r="F17" s="36">
        <f>อารมณ์!L17</f>
        <v>0</v>
      </c>
      <c r="G17" s="37">
        <f>ป้องกันตนเอง!K17</f>
        <v>0</v>
      </c>
      <c r="H17" s="36">
        <f>ป้องกันตนเอง!L17</f>
        <v>0</v>
      </c>
      <c r="I17" s="37">
        <f>ไม่เพิกเฉย!K17</f>
        <v>0</v>
      </c>
      <c r="J17" s="36">
        <f>ไม่เพิกเฉย!L17</f>
        <v>0</v>
      </c>
      <c r="K17" s="37">
        <f>อยู่ร่วม!K17</f>
        <v>0</v>
      </c>
      <c r="L17" s="36">
        <f>อยู่ร่วม!L17</f>
        <v>0</v>
      </c>
      <c r="M17" s="37">
        <f t="shared" si="1"/>
        <v>0</v>
      </c>
      <c r="N17" s="36">
        <f t="shared" si="3"/>
        <v>0</v>
      </c>
      <c r="O17" s="33" t="str">
        <f t="shared" si="2"/>
        <v>กำลังพัฒนา</v>
      </c>
    </row>
    <row r="18" spans="1:15" ht="15.75" customHeight="1" x14ac:dyDescent="0.45">
      <c r="A18" s="34">
        <v>7</v>
      </c>
      <c r="B18" s="34" t="str">
        <f>รายชื่อนักเรียน!B12</f>
        <v>ฐิติรัตน์  ทองเขียว</v>
      </c>
      <c r="C18" s="37">
        <f>สุขภาพ!K18</f>
        <v>0</v>
      </c>
      <c r="D18" s="36">
        <f>สุขภาพ!L18</f>
        <v>0</v>
      </c>
      <c r="E18" s="37">
        <f>อารมณ์!K18</f>
        <v>0</v>
      </c>
      <c r="F18" s="36">
        <f>อารมณ์!L18</f>
        <v>0</v>
      </c>
      <c r="G18" s="37">
        <f>ป้องกันตนเอง!K18</f>
        <v>0</v>
      </c>
      <c r="H18" s="36">
        <f>ป้องกันตนเอง!L18</f>
        <v>0</v>
      </c>
      <c r="I18" s="37">
        <f>ไม่เพิกเฉย!K18</f>
        <v>0</v>
      </c>
      <c r="J18" s="36">
        <f>ไม่เพิกเฉย!L18</f>
        <v>0</v>
      </c>
      <c r="K18" s="37">
        <f>อยู่ร่วม!K18</f>
        <v>0</v>
      </c>
      <c r="L18" s="36">
        <f>อยู่ร่วม!L18</f>
        <v>0</v>
      </c>
      <c r="M18" s="37">
        <f t="shared" si="1"/>
        <v>0</v>
      </c>
      <c r="N18" s="36">
        <f t="shared" si="3"/>
        <v>0</v>
      </c>
      <c r="O18" s="33" t="str">
        <f t="shared" si="2"/>
        <v>กำลังพัฒนา</v>
      </c>
    </row>
    <row r="19" spans="1:15" ht="15.75" customHeight="1" x14ac:dyDescent="0.45">
      <c r="A19" s="34">
        <v>8</v>
      </c>
      <c r="B19" s="34" t="str">
        <f>รายชื่อนักเรียน!B13</f>
        <v>วรัญชลี  พัวเจริญ</v>
      </c>
      <c r="C19" s="37">
        <f>สุขภาพ!K19</f>
        <v>0</v>
      </c>
      <c r="D19" s="36">
        <f>สุขภาพ!L19</f>
        <v>0</v>
      </c>
      <c r="E19" s="37">
        <f>อารมณ์!K19</f>
        <v>0</v>
      </c>
      <c r="F19" s="36">
        <f>อารมณ์!L19</f>
        <v>0</v>
      </c>
      <c r="G19" s="37">
        <f>ป้องกันตนเอง!K19</f>
        <v>0</v>
      </c>
      <c r="H19" s="36">
        <f>ป้องกันตนเอง!L19</f>
        <v>0</v>
      </c>
      <c r="I19" s="37">
        <f>ไม่เพิกเฉย!K19</f>
        <v>0</v>
      </c>
      <c r="J19" s="36">
        <f>ไม่เพิกเฉย!L19</f>
        <v>0</v>
      </c>
      <c r="K19" s="37">
        <f>อยู่ร่วม!K19</f>
        <v>0</v>
      </c>
      <c r="L19" s="36">
        <f>อยู่ร่วม!L19</f>
        <v>0</v>
      </c>
      <c r="M19" s="37">
        <f t="shared" si="1"/>
        <v>0</v>
      </c>
      <c r="N19" s="36">
        <f t="shared" si="3"/>
        <v>0</v>
      </c>
      <c r="O19" s="33" t="str">
        <f t="shared" si="2"/>
        <v>กำลังพัฒนา</v>
      </c>
    </row>
    <row r="20" spans="1:15" ht="15.75" customHeight="1" x14ac:dyDescent="0.45">
      <c r="A20" s="34">
        <v>9</v>
      </c>
      <c r="B20" s="34" t="str">
        <f>รายชื่อนักเรียน!B14</f>
        <v>ภูวนัย  ทองปาน</v>
      </c>
      <c r="C20" s="37">
        <f>สุขภาพ!K20</f>
        <v>0</v>
      </c>
      <c r="D20" s="36">
        <f>สุขภาพ!L20</f>
        <v>0</v>
      </c>
      <c r="E20" s="37">
        <f>อารมณ์!K20</f>
        <v>0</v>
      </c>
      <c r="F20" s="36">
        <f>อารมณ์!L20</f>
        <v>0</v>
      </c>
      <c r="G20" s="37">
        <f>ป้องกันตนเอง!K20</f>
        <v>0</v>
      </c>
      <c r="H20" s="36">
        <f>ป้องกันตนเอง!L20</f>
        <v>0</v>
      </c>
      <c r="I20" s="37">
        <f>ไม่เพิกเฉย!K20</f>
        <v>0</v>
      </c>
      <c r="J20" s="36">
        <f>ไม่เพิกเฉย!L20</f>
        <v>0</v>
      </c>
      <c r="K20" s="37">
        <f>อยู่ร่วม!K20</f>
        <v>0</v>
      </c>
      <c r="L20" s="36">
        <f>อยู่ร่วม!L20</f>
        <v>0</v>
      </c>
      <c r="M20" s="37">
        <f t="shared" si="1"/>
        <v>0</v>
      </c>
      <c r="N20" s="36">
        <f t="shared" si="3"/>
        <v>0</v>
      </c>
      <c r="O20" s="33" t="str">
        <f t="shared" si="2"/>
        <v>กำลังพัฒนา</v>
      </c>
    </row>
    <row r="21" spans="1:15" ht="15.75" customHeight="1" x14ac:dyDescent="0.45">
      <c r="A21" s="34">
        <v>10</v>
      </c>
      <c r="B21" s="34" t="str">
        <f>รายชื่อนักเรียน!B15</f>
        <v>นนทพัทธ์  ทิพย์ภาที</v>
      </c>
      <c r="C21" s="37">
        <f>สุขภาพ!K21</f>
        <v>0</v>
      </c>
      <c r="D21" s="36">
        <f>สุขภาพ!L21</f>
        <v>0</v>
      </c>
      <c r="E21" s="37">
        <f>อารมณ์!K21</f>
        <v>0</v>
      </c>
      <c r="F21" s="36">
        <f>อารมณ์!L21</f>
        <v>0</v>
      </c>
      <c r="G21" s="37">
        <f>ป้องกันตนเอง!K21</f>
        <v>0</v>
      </c>
      <c r="H21" s="36">
        <f>ป้องกันตนเอง!L21</f>
        <v>0</v>
      </c>
      <c r="I21" s="37">
        <f>ไม่เพิกเฉย!K21</f>
        <v>0</v>
      </c>
      <c r="J21" s="36">
        <f>ไม่เพิกเฉย!L21</f>
        <v>0</v>
      </c>
      <c r="K21" s="37">
        <f>อยู่ร่วม!K21</f>
        <v>0</v>
      </c>
      <c r="L21" s="36">
        <f>อยู่ร่วม!L21</f>
        <v>0</v>
      </c>
      <c r="M21" s="37">
        <f t="shared" si="1"/>
        <v>0</v>
      </c>
      <c r="N21" s="36">
        <f t="shared" si="3"/>
        <v>0</v>
      </c>
      <c r="O21" s="33" t="str">
        <f t="shared" si="2"/>
        <v>กำลังพัฒนา</v>
      </c>
    </row>
    <row r="22" spans="1:15" ht="15.75" customHeight="1" x14ac:dyDescent="0.45">
      <c r="A22" s="34">
        <v>11</v>
      </c>
      <c r="B22" s="34" t="str">
        <f>รายชื่อนักเรียน!B16</f>
        <v>สุวรรณ  สุรีย์แสง</v>
      </c>
      <c r="C22" s="37">
        <f>สุขภาพ!K22</f>
        <v>0</v>
      </c>
      <c r="D22" s="36">
        <f>สุขภาพ!L22</f>
        <v>0</v>
      </c>
      <c r="E22" s="37">
        <f>อารมณ์!K22</f>
        <v>0</v>
      </c>
      <c r="F22" s="36">
        <f>อารมณ์!L22</f>
        <v>0</v>
      </c>
      <c r="G22" s="37">
        <f>ป้องกันตนเอง!K22</f>
        <v>0</v>
      </c>
      <c r="H22" s="36">
        <f>ป้องกันตนเอง!L22</f>
        <v>0</v>
      </c>
      <c r="I22" s="37">
        <f>ไม่เพิกเฉย!K22</f>
        <v>0</v>
      </c>
      <c r="J22" s="36">
        <f>ไม่เพิกเฉย!L22</f>
        <v>0</v>
      </c>
      <c r="K22" s="37">
        <f>อยู่ร่วม!K22</f>
        <v>0</v>
      </c>
      <c r="L22" s="36">
        <f>อยู่ร่วม!L22</f>
        <v>0</v>
      </c>
      <c r="M22" s="37">
        <f t="shared" si="1"/>
        <v>0</v>
      </c>
      <c r="N22" s="36">
        <f t="shared" si="3"/>
        <v>0</v>
      </c>
      <c r="O22" s="33" t="str">
        <f t="shared" si="2"/>
        <v>กำลังพัฒนา</v>
      </c>
    </row>
    <row r="23" spans="1:15" ht="15.75" customHeight="1" x14ac:dyDescent="0.45">
      <c r="A23" s="34">
        <v>12</v>
      </c>
      <c r="B23" s="34" t="str">
        <f>รายชื่อนักเรียน!B17</f>
        <v>ญาณภัทร  จุฑารัตนพันธ์</v>
      </c>
      <c r="C23" s="37">
        <f>สุขภาพ!K23</f>
        <v>0</v>
      </c>
      <c r="D23" s="36">
        <f>สุขภาพ!L23</f>
        <v>0</v>
      </c>
      <c r="E23" s="37">
        <f>อารมณ์!K23</f>
        <v>0</v>
      </c>
      <c r="F23" s="36">
        <f>อารมณ์!L23</f>
        <v>0</v>
      </c>
      <c r="G23" s="37">
        <f>ป้องกันตนเอง!K23</f>
        <v>0</v>
      </c>
      <c r="H23" s="36">
        <f>ป้องกันตนเอง!L23</f>
        <v>0</v>
      </c>
      <c r="I23" s="37">
        <f>ไม่เพิกเฉย!K23</f>
        <v>0</v>
      </c>
      <c r="J23" s="36">
        <f>ไม่เพิกเฉย!L23</f>
        <v>0</v>
      </c>
      <c r="K23" s="37">
        <f>อยู่ร่วม!K23</f>
        <v>0</v>
      </c>
      <c r="L23" s="36">
        <f>อยู่ร่วม!L23</f>
        <v>0</v>
      </c>
      <c r="M23" s="37">
        <f t="shared" si="1"/>
        <v>0</v>
      </c>
      <c r="N23" s="36">
        <f t="shared" si="3"/>
        <v>0</v>
      </c>
      <c r="O23" s="33" t="str">
        <f t="shared" si="2"/>
        <v>กำลังพัฒนา</v>
      </c>
    </row>
    <row r="24" spans="1:15" ht="15.75" customHeight="1" x14ac:dyDescent="0.45">
      <c r="A24" s="34">
        <v>13</v>
      </c>
      <c r="B24" s="34" t="str">
        <f>รายชื่อนักเรียน!B18</f>
        <v>อนุภัทร  เกียงเตียด</v>
      </c>
      <c r="C24" s="37">
        <f>สุขภาพ!K24</f>
        <v>0</v>
      </c>
      <c r="D24" s="36">
        <f>สุขภาพ!L24</f>
        <v>0</v>
      </c>
      <c r="E24" s="37">
        <f>อารมณ์!K24</f>
        <v>0</v>
      </c>
      <c r="F24" s="36">
        <f>อารมณ์!L24</f>
        <v>0</v>
      </c>
      <c r="G24" s="37">
        <f>ป้องกันตนเอง!K24</f>
        <v>0</v>
      </c>
      <c r="H24" s="36">
        <f>ป้องกันตนเอง!L24</f>
        <v>0</v>
      </c>
      <c r="I24" s="37">
        <f>ไม่เพิกเฉย!K24</f>
        <v>0</v>
      </c>
      <c r="J24" s="36">
        <f>ไม่เพิกเฉย!L24</f>
        <v>0</v>
      </c>
      <c r="K24" s="37">
        <f>อยู่ร่วม!K24</f>
        <v>0</v>
      </c>
      <c r="L24" s="36">
        <f>อยู่ร่วม!L24</f>
        <v>0</v>
      </c>
      <c r="M24" s="37">
        <f t="shared" si="1"/>
        <v>0</v>
      </c>
      <c r="N24" s="36">
        <f t="shared" si="3"/>
        <v>0</v>
      </c>
      <c r="O24" s="33" t="str">
        <f t="shared" si="2"/>
        <v>กำลังพัฒนา</v>
      </c>
    </row>
    <row r="25" spans="1:15" ht="15.75" customHeight="1" x14ac:dyDescent="0.45">
      <c r="A25" s="34">
        <v>14</v>
      </c>
      <c r="B25" s="34" t="str">
        <f>รายชื่อนักเรียน!B19</f>
        <v>ทินภัทร  บุบผาทอง</v>
      </c>
      <c r="C25" s="37">
        <f>สุขภาพ!K25</f>
        <v>0</v>
      </c>
      <c r="D25" s="36">
        <f>สุขภาพ!L25</f>
        <v>0</v>
      </c>
      <c r="E25" s="37">
        <f>อารมณ์!K25</f>
        <v>0</v>
      </c>
      <c r="F25" s="36">
        <f>อารมณ์!L25</f>
        <v>0</v>
      </c>
      <c r="G25" s="37">
        <f>ป้องกันตนเอง!K25</f>
        <v>0</v>
      </c>
      <c r="H25" s="36">
        <f>ป้องกันตนเอง!L25</f>
        <v>0</v>
      </c>
      <c r="I25" s="37">
        <f>ไม่เพิกเฉย!K25</f>
        <v>0</v>
      </c>
      <c r="J25" s="36">
        <f>ไม่เพิกเฉย!L25</f>
        <v>0</v>
      </c>
      <c r="K25" s="37">
        <f>อยู่ร่วม!K25</f>
        <v>0</v>
      </c>
      <c r="L25" s="36">
        <f>อยู่ร่วม!L25</f>
        <v>0</v>
      </c>
      <c r="M25" s="37">
        <f t="shared" si="1"/>
        <v>0</v>
      </c>
      <c r="N25" s="36">
        <f t="shared" si="3"/>
        <v>0</v>
      </c>
      <c r="O25" s="33" t="str">
        <f t="shared" si="2"/>
        <v>กำลังพัฒนา</v>
      </c>
    </row>
    <row r="26" spans="1:15" ht="15.75" customHeight="1" x14ac:dyDescent="0.45">
      <c r="A26" s="34">
        <v>15</v>
      </c>
      <c r="B26" s="34" t="str">
        <f>รายชื่อนักเรียน!B20</f>
        <v>แพรวรุ่ง  คงเจาะ</v>
      </c>
      <c r="C26" s="37">
        <f>สุขภาพ!K26</f>
        <v>0</v>
      </c>
      <c r="D26" s="36">
        <f>สุขภาพ!L26</f>
        <v>0</v>
      </c>
      <c r="E26" s="37">
        <f>อารมณ์!K26</f>
        <v>0</v>
      </c>
      <c r="F26" s="36">
        <f>อารมณ์!L26</f>
        <v>0</v>
      </c>
      <c r="G26" s="37">
        <f>ป้องกันตนเอง!K26</f>
        <v>0</v>
      </c>
      <c r="H26" s="36">
        <f>ป้องกันตนเอง!L26</f>
        <v>0</v>
      </c>
      <c r="I26" s="37">
        <f>ไม่เพิกเฉย!K26</f>
        <v>0</v>
      </c>
      <c r="J26" s="36">
        <f>ไม่เพิกเฉย!L26</f>
        <v>0</v>
      </c>
      <c r="K26" s="37">
        <f>อยู่ร่วม!K26</f>
        <v>0</v>
      </c>
      <c r="L26" s="36">
        <f>อยู่ร่วม!L26</f>
        <v>0</v>
      </c>
      <c r="M26" s="37">
        <f t="shared" si="1"/>
        <v>0</v>
      </c>
      <c r="N26" s="36">
        <f t="shared" si="3"/>
        <v>0</v>
      </c>
      <c r="O26" s="33" t="str">
        <f t="shared" si="2"/>
        <v>กำลังพัฒนา</v>
      </c>
    </row>
    <row r="27" spans="1:15" ht="15.75" customHeight="1" x14ac:dyDescent="0.45">
      <c r="A27" s="34">
        <v>16</v>
      </c>
      <c r="B27" s="34" t="str">
        <f>รายชื่อนักเรียน!B21</f>
        <v>เอกพสิษฐ์  ประสาทศิลป์</v>
      </c>
      <c r="C27" s="37">
        <f>สุขภาพ!K27</f>
        <v>0</v>
      </c>
      <c r="D27" s="36">
        <f>สุขภาพ!L27</f>
        <v>0</v>
      </c>
      <c r="E27" s="37">
        <f>อารมณ์!K27</f>
        <v>0</v>
      </c>
      <c r="F27" s="36">
        <f>อารมณ์!L27</f>
        <v>0</v>
      </c>
      <c r="G27" s="37">
        <f>ป้องกันตนเอง!K27</f>
        <v>0</v>
      </c>
      <c r="H27" s="36">
        <f>ป้องกันตนเอง!L27</f>
        <v>0</v>
      </c>
      <c r="I27" s="37">
        <f>ไม่เพิกเฉย!K27</f>
        <v>0</v>
      </c>
      <c r="J27" s="36">
        <f>ไม่เพิกเฉย!L27</f>
        <v>0</v>
      </c>
      <c r="K27" s="37">
        <f>อยู่ร่วม!K27</f>
        <v>0</v>
      </c>
      <c r="L27" s="36">
        <f>อยู่ร่วม!L27</f>
        <v>0</v>
      </c>
      <c r="M27" s="37">
        <f t="shared" si="1"/>
        <v>0</v>
      </c>
      <c r="N27" s="36">
        <f t="shared" si="3"/>
        <v>0</v>
      </c>
      <c r="O27" s="33" t="str">
        <f t="shared" si="2"/>
        <v>กำลังพัฒนา</v>
      </c>
    </row>
    <row r="28" spans="1:15" ht="15.75" customHeight="1" x14ac:dyDescent="0.45">
      <c r="A28" s="34">
        <v>17</v>
      </c>
      <c r="B28" s="34" t="str">
        <f>รายชื่อนักเรียน!B22</f>
        <v>แพรพิมุข  ผึ่งผาย</v>
      </c>
      <c r="C28" s="37">
        <f>สุขภาพ!K28</f>
        <v>0</v>
      </c>
      <c r="D28" s="36">
        <f>สุขภาพ!L28</f>
        <v>0</v>
      </c>
      <c r="E28" s="37">
        <f>อารมณ์!K28</f>
        <v>0</v>
      </c>
      <c r="F28" s="36">
        <f>อารมณ์!L28</f>
        <v>0</v>
      </c>
      <c r="G28" s="37">
        <f>ป้องกันตนเอง!K28</f>
        <v>0</v>
      </c>
      <c r="H28" s="36">
        <f>ป้องกันตนเอง!L28</f>
        <v>0</v>
      </c>
      <c r="I28" s="37">
        <f>ไม่เพิกเฉย!K28</f>
        <v>0</v>
      </c>
      <c r="J28" s="36">
        <f>ไม่เพิกเฉย!L28</f>
        <v>0</v>
      </c>
      <c r="K28" s="37">
        <f>อยู่ร่วม!K28</f>
        <v>0</v>
      </c>
      <c r="L28" s="36">
        <f>อยู่ร่วม!L28</f>
        <v>0</v>
      </c>
      <c r="M28" s="37">
        <f t="shared" si="1"/>
        <v>0</v>
      </c>
      <c r="N28" s="36">
        <f t="shared" si="3"/>
        <v>0</v>
      </c>
      <c r="O28" s="33" t="str">
        <f t="shared" si="2"/>
        <v>กำลังพัฒนา</v>
      </c>
    </row>
    <row r="29" spans="1:15" ht="15.75" customHeight="1" x14ac:dyDescent="0.45">
      <c r="A29" s="34">
        <v>18</v>
      </c>
      <c r="B29" s="34" t="str">
        <f>รายชื่อนักเรียน!B23</f>
        <v>สรศักดิ์  ทะเลธาร</v>
      </c>
      <c r="C29" s="37">
        <f>สุขภาพ!K29</f>
        <v>0</v>
      </c>
      <c r="D29" s="36">
        <f>สุขภาพ!L29</f>
        <v>0</v>
      </c>
      <c r="E29" s="37">
        <f>อารมณ์!K29</f>
        <v>0</v>
      </c>
      <c r="F29" s="36">
        <f>อารมณ์!L29</f>
        <v>0</v>
      </c>
      <c r="G29" s="37">
        <f>ป้องกันตนเอง!K29</f>
        <v>0</v>
      </c>
      <c r="H29" s="36">
        <f>ป้องกันตนเอง!L29</f>
        <v>0</v>
      </c>
      <c r="I29" s="37">
        <f>ไม่เพิกเฉย!K29</f>
        <v>0</v>
      </c>
      <c r="J29" s="36">
        <f>ไม่เพิกเฉย!L29</f>
        <v>0</v>
      </c>
      <c r="K29" s="37">
        <f>อยู่ร่วม!K29</f>
        <v>0</v>
      </c>
      <c r="L29" s="36">
        <f>อยู่ร่วม!L29</f>
        <v>0</v>
      </c>
      <c r="M29" s="37">
        <f t="shared" si="1"/>
        <v>0</v>
      </c>
      <c r="N29" s="36">
        <f t="shared" si="3"/>
        <v>0</v>
      </c>
      <c r="O29" s="33" t="str">
        <f t="shared" si="2"/>
        <v>กำลังพัฒนา</v>
      </c>
    </row>
    <row r="30" spans="1:15" ht="15.75" customHeight="1" x14ac:dyDescent="0.45">
      <c r="A30" s="34">
        <v>19</v>
      </c>
      <c r="B30" s="34" t="str">
        <f>รายชื่อนักเรียน!B24</f>
        <v>อนัญตญา  สัตบงกฏ</v>
      </c>
      <c r="C30" s="37">
        <f>สุขภาพ!K30</f>
        <v>0</v>
      </c>
      <c r="D30" s="36">
        <f>สุขภาพ!L30</f>
        <v>0</v>
      </c>
      <c r="E30" s="37">
        <f>อารมณ์!K30</f>
        <v>0</v>
      </c>
      <c r="F30" s="36">
        <f>อารมณ์!L30</f>
        <v>0</v>
      </c>
      <c r="G30" s="37">
        <f>ป้องกันตนเอง!K30</f>
        <v>0</v>
      </c>
      <c r="H30" s="36">
        <f>ป้องกันตนเอง!L30</f>
        <v>0</v>
      </c>
      <c r="I30" s="37">
        <f>ไม่เพิกเฉย!K30</f>
        <v>0</v>
      </c>
      <c r="J30" s="36">
        <f>ไม่เพิกเฉย!L30</f>
        <v>0</v>
      </c>
      <c r="K30" s="37">
        <f>อยู่ร่วม!K30</f>
        <v>0</v>
      </c>
      <c r="L30" s="36">
        <f>อยู่ร่วม!L30</f>
        <v>0</v>
      </c>
      <c r="M30" s="37">
        <f t="shared" si="1"/>
        <v>0</v>
      </c>
      <c r="N30" s="36">
        <f t="shared" si="3"/>
        <v>0</v>
      </c>
      <c r="O30" s="33" t="str">
        <f t="shared" si="2"/>
        <v>กำลังพัฒนา</v>
      </c>
    </row>
    <row r="31" spans="1:15" ht="15.75" customHeight="1" x14ac:dyDescent="0.45">
      <c r="A31" s="34">
        <v>20</v>
      </c>
      <c r="B31" s="34" t="str">
        <f>รายชื่อนักเรียน!B25</f>
        <v>จักรกฤษณ์  ทะเลธาร</v>
      </c>
      <c r="C31" s="37">
        <f>สุขภาพ!K31</f>
        <v>0</v>
      </c>
      <c r="D31" s="36">
        <f>สุขภาพ!L31</f>
        <v>0</v>
      </c>
      <c r="E31" s="37">
        <f>อารมณ์!K31</f>
        <v>0</v>
      </c>
      <c r="F31" s="36">
        <f>อารมณ์!L31</f>
        <v>0</v>
      </c>
      <c r="G31" s="37">
        <f>ป้องกันตนเอง!K31</f>
        <v>0</v>
      </c>
      <c r="H31" s="36">
        <f>ป้องกันตนเอง!L31</f>
        <v>0</v>
      </c>
      <c r="I31" s="37">
        <f>ไม่เพิกเฉย!K31</f>
        <v>0</v>
      </c>
      <c r="J31" s="36">
        <f>ไม่เพิกเฉย!L31</f>
        <v>0</v>
      </c>
      <c r="K31" s="37">
        <f>อยู่ร่วม!K31</f>
        <v>0</v>
      </c>
      <c r="L31" s="36">
        <f>อยู่ร่วม!L31</f>
        <v>0</v>
      </c>
      <c r="M31" s="37">
        <f t="shared" si="1"/>
        <v>0</v>
      </c>
      <c r="N31" s="36">
        <f t="shared" si="3"/>
        <v>0</v>
      </c>
      <c r="O31" s="33" t="str">
        <f t="shared" si="2"/>
        <v>กำลังพัฒนา</v>
      </c>
    </row>
    <row r="32" spans="1:15" ht="15.75" customHeight="1" x14ac:dyDescent="0.45">
      <c r="A32" s="34">
        <v>21</v>
      </c>
      <c r="B32" s="34" t="str">
        <f>รายชื่อนักเรียน!B26</f>
        <v>ไชยยงค์  สุวรรศาสตร์</v>
      </c>
      <c r="C32" s="37">
        <f>สุขภาพ!K32</f>
        <v>0</v>
      </c>
      <c r="D32" s="36">
        <f>สุขภาพ!L32</f>
        <v>0</v>
      </c>
      <c r="E32" s="37">
        <f>อารมณ์!K32</f>
        <v>0</v>
      </c>
      <c r="F32" s="36">
        <f>อารมณ์!L32</f>
        <v>0</v>
      </c>
      <c r="G32" s="37">
        <f>ป้องกันตนเอง!K32</f>
        <v>0</v>
      </c>
      <c r="H32" s="36">
        <f>ป้องกันตนเอง!L32</f>
        <v>0</v>
      </c>
      <c r="I32" s="37">
        <f>ไม่เพิกเฉย!K32</f>
        <v>0</v>
      </c>
      <c r="J32" s="36">
        <f>ไม่เพิกเฉย!L32</f>
        <v>0</v>
      </c>
      <c r="K32" s="37">
        <f>อยู่ร่วม!K32</f>
        <v>0</v>
      </c>
      <c r="L32" s="36">
        <f>อยู่ร่วม!L32</f>
        <v>0</v>
      </c>
      <c r="M32" s="37">
        <f t="shared" si="1"/>
        <v>0</v>
      </c>
      <c r="N32" s="36">
        <f t="shared" si="3"/>
        <v>0</v>
      </c>
      <c r="O32" s="33" t="str">
        <f t="shared" si="2"/>
        <v>กำลังพัฒนา</v>
      </c>
    </row>
    <row r="33" spans="1:15" ht="15.75" customHeight="1" x14ac:dyDescent="0.45">
      <c r="A33" s="34">
        <v>22</v>
      </c>
      <c r="B33" s="34" t="str">
        <f>รายชื่อนักเรียน!B27</f>
        <v>ยศกร  สุชีพ</v>
      </c>
      <c r="C33" s="37">
        <f>สุขภาพ!K33</f>
        <v>0</v>
      </c>
      <c r="D33" s="36">
        <f>สุขภาพ!L33</f>
        <v>0</v>
      </c>
      <c r="E33" s="37">
        <f>อารมณ์!K33</f>
        <v>0</v>
      </c>
      <c r="F33" s="36">
        <f>อารมณ์!L33</f>
        <v>0</v>
      </c>
      <c r="G33" s="37">
        <f>ป้องกันตนเอง!K33</f>
        <v>0</v>
      </c>
      <c r="H33" s="36">
        <f>ป้องกันตนเอง!L33</f>
        <v>0</v>
      </c>
      <c r="I33" s="37">
        <f>ไม่เพิกเฉย!K33</f>
        <v>0</v>
      </c>
      <c r="J33" s="36">
        <f>ไม่เพิกเฉย!L33</f>
        <v>0</v>
      </c>
      <c r="K33" s="37">
        <f>อยู่ร่วม!K33</f>
        <v>0</v>
      </c>
      <c r="L33" s="36">
        <f>อยู่ร่วม!L33</f>
        <v>0</v>
      </c>
      <c r="M33" s="37">
        <f t="shared" si="1"/>
        <v>0</v>
      </c>
      <c r="N33" s="36">
        <f t="shared" si="3"/>
        <v>0</v>
      </c>
      <c r="O33" s="33" t="str">
        <f t="shared" si="2"/>
        <v>กำลังพัฒนา</v>
      </c>
    </row>
    <row r="34" spans="1:15" ht="15.75" customHeight="1" x14ac:dyDescent="0.45">
      <c r="A34" s="34">
        <v>23</v>
      </c>
      <c r="B34" s="34" t="str">
        <f>รายชื่อนักเรียน!B28</f>
        <v>ณัฐจิรา  นวลละออง</v>
      </c>
      <c r="C34" s="37">
        <f>สุขภาพ!K34</f>
        <v>0</v>
      </c>
      <c r="D34" s="36">
        <f>สุขภาพ!L34</f>
        <v>0</v>
      </c>
      <c r="E34" s="37">
        <f>อารมณ์!K34</f>
        <v>0</v>
      </c>
      <c r="F34" s="36">
        <f>อารมณ์!L34</f>
        <v>0</v>
      </c>
      <c r="G34" s="37">
        <f>ป้องกันตนเอง!K34</f>
        <v>0</v>
      </c>
      <c r="H34" s="36">
        <f>ป้องกันตนเอง!L34</f>
        <v>0</v>
      </c>
      <c r="I34" s="37">
        <f>ไม่เพิกเฉย!K34</f>
        <v>0</v>
      </c>
      <c r="J34" s="36">
        <f>ไม่เพิกเฉย!L34</f>
        <v>0</v>
      </c>
      <c r="K34" s="37">
        <f>อยู่ร่วม!K34</f>
        <v>0</v>
      </c>
      <c r="L34" s="36">
        <f>อยู่ร่วม!L34</f>
        <v>0</v>
      </c>
      <c r="M34" s="37">
        <f t="shared" si="1"/>
        <v>0</v>
      </c>
      <c r="N34" s="36">
        <f t="shared" si="3"/>
        <v>0</v>
      </c>
      <c r="O34" s="33" t="str">
        <f t="shared" si="2"/>
        <v>กำลังพัฒนา</v>
      </c>
    </row>
    <row r="35" spans="1:15" ht="15.75" customHeight="1" x14ac:dyDescent="0.45">
      <c r="A35" s="34">
        <v>24</v>
      </c>
      <c r="B35" s="34" t="str">
        <f>รายชื่อนักเรียน!B29</f>
        <v>ธีรเดช  อสิอุโฆ</v>
      </c>
      <c r="C35" s="37">
        <f>สุขภาพ!K35</f>
        <v>0</v>
      </c>
      <c r="D35" s="36">
        <f>สุขภาพ!L35</f>
        <v>0</v>
      </c>
      <c r="E35" s="37">
        <f>อารมณ์!K35</f>
        <v>0</v>
      </c>
      <c r="F35" s="36">
        <f>อารมณ์!L35</f>
        <v>0</v>
      </c>
      <c r="G35" s="37">
        <f>ป้องกันตนเอง!K35</f>
        <v>0</v>
      </c>
      <c r="H35" s="36">
        <f>ป้องกันตนเอง!L35</f>
        <v>0</v>
      </c>
      <c r="I35" s="37">
        <f>ไม่เพิกเฉย!K35</f>
        <v>0</v>
      </c>
      <c r="J35" s="36">
        <f>ไม่เพิกเฉย!L35</f>
        <v>0</v>
      </c>
      <c r="K35" s="37">
        <f>อยู่ร่วม!K35</f>
        <v>0</v>
      </c>
      <c r="L35" s="36">
        <f>อยู่ร่วม!L35</f>
        <v>0</v>
      </c>
      <c r="M35" s="37">
        <f t="shared" si="1"/>
        <v>0</v>
      </c>
      <c r="N35" s="36">
        <f t="shared" si="3"/>
        <v>0</v>
      </c>
      <c r="O35" s="33" t="str">
        <f t="shared" si="2"/>
        <v>กำลังพัฒนา</v>
      </c>
    </row>
    <row r="36" spans="1:15" ht="15.75" customHeight="1" x14ac:dyDescent="0.45">
      <c r="A36" s="34">
        <v>25</v>
      </c>
      <c r="B36" s="34" t="str">
        <f>รายชื่อนักเรียน!B30</f>
        <v>เสฎฐวุฒิ  รสมิตร</v>
      </c>
      <c r="C36" s="37">
        <f>สุขภาพ!K36</f>
        <v>0</v>
      </c>
      <c r="D36" s="36">
        <f>สุขภาพ!L36</f>
        <v>0</v>
      </c>
      <c r="E36" s="37">
        <f>อารมณ์!K36</f>
        <v>0</v>
      </c>
      <c r="F36" s="36">
        <f>อารมณ์!L36</f>
        <v>0</v>
      </c>
      <c r="G36" s="37">
        <f>ป้องกันตนเอง!K36</f>
        <v>0</v>
      </c>
      <c r="H36" s="36">
        <f>ป้องกันตนเอง!L36</f>
        <v>0</v>
      </c>
      <c r="I36" s="37">
        <f>ไม่เพิกเฉย!K36</f>
        <v>0</v>
      </c>
      <c r="J36" s="36">
        <f>ไม่เพิกเฉย!L36</f>
        <v>0</v>
      </c>
      <c r="K36" s="37">
        <f>อยู่ร่วม!K36</f>
        <v>0</v>
      </c>
      <c r="L36" s="36">
        <f>อยู่ร่วม!L36</f>
        <v>0</v>
      </c>
      <c r="M36" s="37">
        <f t="shared" si="1"/>
        <v>0</v>
      </c>
      <c r="N36" s="36">
        <f t="shared" si="3"/>
        <v>0</v>
      </c>
      <c r="O36" s="33" t="str">
        <f t="shared" si="2"/>
        <v>กำลังพัฒนา</v>
      </c>
    </row>
    <row r="37" spans="1:15" ht="15.75" customHeight="1" x14ac:dyDescent="0.45">
      <c r="A37" s="34">
        <v>26</v>
      </c>
      <c r="B37" s="34" t="str">
        <f>รายชื่อนักเรียน!B31</f>
        <v>จรรยวรรธน์  จันทร์นวล</v>
      </c>
      <c r="C37" s="37">
        <f>สุขภาพ!K37</f>
        <v>0</v>
      </c>
      <c r="D37" s="36">
        <f>สุขภาพ!L37</f>
        <v>0</v>
      </c>
      <c r="E37" s="37">
        <f>อารมณ์!K37</f>
        <v>0</v>
      </c>
      <c r="F37" s="36">
        <f>อารมณ์!L37</f>
        <v>0</v>
      </c>
      <c r="G37" s="37">
        <f>ป้องกันตนเอง!K37</f>
        <v>0</v>
      </c>
      <c r="H37" s="36">
        <f>ป้องกันตนเอง!L37</f>
        <v>0</v>
      </c>
      <c r="I37" s="37">
        <f>ไม่เพิกเฉย!K37</f>
        <v>0</v>
      </c>
      <c r="J37" s="36">
        <f>ไม่เพิกเฉย!L37</f>
        <v>0</v>
      </c>
      <c r="K37" s="37">
        <f>อยู่ร่วม!K37</f>
        <v>0</v>
      </c>
      <c r="L37" s="36">
        <f>อยู่ร่วม!L37</f>
        <v>0</v>
      </c>
      <c r="M37" s="37">
        <f t="shared" si="1"/>
        <v>0</v>
      </c>
      <c r="N37" s="36">
        <f t="shared" si="3"/>
        <v>0</v>
      </c>
      <c r="O37" s="33" t="str">
        <f t="shared" si="2"/>
        <v>กำลังพัฒนา</v>
      </c>
    </row>
    <row r="38" spans="1:15" ht="15.75" customHeight="1" x14ac:dyDescent="0.45">
      <c r="A38" s="34">
        <v>27</v>
      </c>
      <c r="B38" s="34" t="str">
        <f>รายชื่อนักเรียน!B32</f>
        <v>หยาดพิรุณ ม้วนสุธา</v>
      </c>
      <c r="C38" s="37">
        <f>สุขภาพ!K38</f>
        <v>0</v>
      </c>
      <c r="D38" s="36">
        <f>สุขภาพ!L38</f>
        <v>0</v>
      </c>
      <c r="E38" s="37">
        <f>อารมณ์!K38</f>
        <v>0</v>
      </c>
      <c r="F38" s="36">
        <f>อารมณ์!L38</f>
        <v>0</v>
      </c>
      <c r="G38" s="37">
        <f>ป้องกันตนเอง!K38</f>
        <v>0</v>
      </c>
      <c r="H38" s="36">
        <f>ป้องกันตนเอง!L38</f>
        <v>0</v>
      </c>
      <c r="I38" s="37">
        <f>ไม่เพิกเฉย!K38</f>
        <v>0</v>
      </c>
      <c r="J38" s="36">
        <f>ไม่เพิกเฉย!L38</f>
        <v>0</v>
      </c>
      <c r="K38" s="37">
        <f>อยู่ร่วม!K38</f>
        <v>0</v>
      </c>
      <c r="L38" s="36">
        <f>อยู่ร่วม!L38</f>
        <v>0</v>
      </c>
      <c r="M38" s="37">
        <f t="shared" si="1"/>
        <v>0</v>
      </c>
      <c r="N38" s="36">
        <f t="shared" si="3"/>
        <v>0</v>
      </c>
      <c r="O38" s="33" t="str">
        <f t="shared" si="2"/>
        <v>กำลังพัฒนา</v>
      </c>
    </row>
    <row r="39" spans="1:15" ht="15.75" customHeight="1" x14ac:dyDescent="0.45">
      <c r="A39" s="34">
        <v>28</v>
      </c>
      <c r="B39" s="34">
        <f>รายชื่อนักเรียน!B33</f>
        <v>0</v>
      </c>
      <c r="C39" s="37">
        <f>สุขภาพ!K39</f>
        <v>0</v>
      </c>
      <c r="D39" s="36">
        <f>สุขภาพ!L39</f>
        <v>0</v>
      </c>
      <c r="E39" s="37">
        <f>อารมณ์!K39</f>
        <v>0</v>
      </c>
      <c r="F39" s="36">
        <f>อารมณ์!L39</f>
        <v>0</v>
      </c>
      <c r="G39" s="37">
        <f>ป้องกันตนเอง!K39</f>
        <v>0</v>
      </c>
      <c r="H39" s="36">
        <f>ป้องกันตนเอง!L39</f>
        <v>0</v>
      </c>
      <c r="I39" s="37">
        <f>ไม่เพิกเฉย!K39</f>
        <v>0</v>
      </c>
      <c r="J39" s="36">
        <f>ไม่เพิกเฉย!L39</f>
        <v>0</v>
      </c>
      <c r="K39" s="37">
        <f>อยู่ร่วม!K39</f>
        <v>0</v>
      </c>
      <c r="L39" s="36">
        <f>อยู่ร่วม!L39</f>
        <v>0</v>
      </c>
      <c r="M39" s="37">
        <f t="shared" si="1"/>
        <v>0</v>
      </c>
      <c r="N39" s="36">
        <f t="shared" si="3"/>
        <v>0</v>
      </c>
      <c r="O39" s="33" t="str">
        <f t="shared" si="2"/>
        <v>กำลังพัฒนา</v>
      </c>
    </row>
    <row r="40" spans="1:15" ht="15.75" customHeight="1" x14ac:dyDescent="0.45">
      <c r="A40" s="34">
        <v>29</v>
      </c>
      <c r="B40" s="34">
        <f>รายชื่อนักเรียน!B34</f>
        <v>0</v>
      </c>
      <c r="C40" s="37">
        <f>สุขภาพ!K40</f>
        <v>0</v>
      </c>
      <c r="D40" s="36">
        <f>สุขภาพ!L40</f>
        <v>0</v>
      </c>
      <c r="E40" s="37">
        <f>อารมณ์!K40</f>
        <v>0</v>
      </c>
      <c r="F40" s="36">
        <f>อารมณ์!L40</f>
        <v>0</v>
      </c>
      <c r="G40" s="37">
        <f>ป้องกันตนเอง!K40</f>
        <v>0</v>
      </c>
      <c r="H40" s="36">
        <f>ป้องกันตนเอง!L40</f>
        <v>0</v>
      </c>
      <c r="I40" s="37">
        <f>ไม่เพิกเฉย!K40</f>
        <v>0</v>
      </c>
      <c r="J40" s="36">
        <f>ไม่เพิกเฉย!L40</f>
        <v>0</v>
      </c>
      <c r="K40" s="37">
        <f>อยู่ร่วม!K40</f>
        <v>0</v>
      </c>
      <c r="L40" s="36">
        <f>อยู่ร่วม!L40</f>
        <v>0</v>
      </c>
      <c r="M40" s="37">
        <f t="shared" si="1"/>
        <v>0</v>
      </c>
      <c r="N40" s="36">
        <f t="shared" si="3"/>
        <v>0</v>
      </c>
      <c r="O40" s="33" t="str">
        <f t="shared" si="2"/>
        <v>กำลังพัฒนา</v>
      </c>
    </row>
    <row r="41" spans="1:15" ht="15.75" customHeight="1" x14ac:dyDescent="0.45">
      <c r="A41" s="34">
        <v>30</v>
      </c>
      <c r="B41" s="34">
        <f>รายชื่อนักเรียน!B35</f>
        <v>0</v>
      </c>
      <c r="C41" s="37">
        <f>สุขภาพ!K41</f>
        <v>0</v>
      </c>
      <c r="D41" s="36">
        <f>สุขภาพ!L41</f>
        <v>0</v>
      </c>
      <c r="E41" s="37">
        <f>อารมณ์!K41</f>
        <v>0</v>
      </c>
      <c r="F41" s="36">
        <f>อารมณ์!L41</f>
        <v>0</v>
      </c>
      <c r="G41" s="37">
        <f>ป้องกันตนเอง!K41</f>
        <v>0</v>
      </c>
      <c r="H41" s="36">
        <f>ป้องกันตนเอง!L41</f>
        <v>0</v>
      </c>
      <c r="I41" s="37">
        <f>ไม่เพิกเฉย!K41</f>
        <v>0</v>
      </c>
      <c r="J41" s="36">
        <f>ไม่เพิกเฉย!L41</f>
        <v>0</v>
      </c>
      <c r="K41" s="37">
        <f>อยู่ร่วม!K41</f>
        <v>0</v>
      </c>
      <c r="L41" s="36">
        <f>อยู่ร่วม!L41</f>
        <v>0</v>
      </c>
      <c r="M41" s="37">
        <f t="shared" si="1"/>
        <v>0</v>
      </c>
      <c r="N41" s="36">
        <f t="shared" si="3"/>
        <v>0</v>
      </c>
      <c r="O41" s="33" t="str">
        <f t="shared" si="2"/>
        <v>กำลังพัฒนา</v>
      </c>
    </row>
    <row r="42" spans="1:15" ht="15.75" customHeight="1" x14ac:dyDescent="0.45">
      <c r="A42" s="34">
        <v>31</v>
      </c>
      <c r="B42" s="34">
        <f>รายชื่อนักเรียน!B36</f>
        <v>0</v>
      </c>
      <c r="C42" s="37">
        <f>สุขภาพ!K42</f>
        <v>0</v>
      </c>
      <c r="D42" s="36">
        <f>สุขภาพ!L42</f>
        <v>0</v>
      </c>
      <c r="E42" s="37">
        <f>อารมณ์!K42</f>
        <v>0</v>
      </c>
      <c r="F42" s="36">
        <f>อารมณ์!L42</f>
        <v>0</v>
      </c>
      <c r="G42" s="37">
        <f>ป้องกันตนเอง!K42</f>
        <v>0</v>
      </c>
      <c r="H42" s="36">
        <f>ป้องกันตนเอง!L42</f>
        <v>0</v>
      </c>
      <c r="I42" s="37">
        <f>ไม่เพิกเฉย!K42</f>
        <v>0</v>
      </c>
      <c r="J42" s="36">
        <f>ไม่เพิกเฉย!L42</f>
        <v>0</v>
      </c>
      <c r="K42" s="37">
        <f>อยู่ร่วม!K42</f>
        <v>0</v>
      </c>
      <c r="L42" s="36">
        <f>อยู่ร่วม!L42</f>
        <v>0</v>
      </c>
      <c r="M42" s="37">
        <f t="shared" si="1"/>
        <v>0</v>
      </c>
      <c r="N42" s="36">
        <f t="shared" si="3"/>
        <v>0</v>
      </c>
      <c r="O42" s="33" t="str">
        <f t="shared" si="2"/>
        <v>กำลังพัฒนา</v>
      </c>
    </row>
    <row r="43" spans="1:15" ht="15.75" customHeight="1" x14ac:dyDescent="0.45">
      <c r="A43" s="34">
        <v>32</v>
      </c>
      <c r="B43" s="34">
        <f>รายชื่อนักเรียน!B37</f>
        <v>0</v>
      </c>
      <c r="C43" s="37">
        <f>สุขภาพ!K43</f>
        <v>0</v>
      </c>
      <c r="D43" s="36">
        <f>สุขภาพ!L43</f>
        <v>0</v>
      </c>
      <c r="E43" s="37">
        <f>อารมณ์!K43</f>
        <v>0</v>
      </c>
      <c r="F43" s="36">
        <f>อารมณ์!L43</f>
        <v>0</v>
      </c>
      <c r="G43" s="37">
        <f>ป้องกันตนเอง!K43</f>
        <v>0</v>
      </c>
      <c r="H43" s="36">
        <f>ป้องกันตนเอง!L43</f>
        <v>0</v>
      </c>
      <c r="I43" s="37">
        <f>ไม่เพิกเฉย!K43</f>
        <v>0</v>
      </c>
      <c r="J43" s="36">
        <f>ไม่เพิกเฉย!L43</f>
        <v>0</v>
      </c>
      <c r="K43" s="37">
        <f>อยู่ร่วม!K43</f>
        <v>0</v>
      </c>
      <c r="L43" s="36">
        <f>อยู่ร่วม!L43</f>
        <v>0</v>
      </c>
      <c r="M43" s="37">
        <f t="shared" si="1"/>
        <v>0</v>
      </c>
      <c r="N43" s="36">
        <f t="shared" si="3"/>
        <v>0</v>
      </c>
      <c r="O43" s="33" t="str">
        <f t="shared" si="2"/>
        <v>กำลังพัฒนา</v>
      </c>
    </row>
    <row r="44" spans="1:15" ht="15.75" customHeight="1" x14ac:dyDescent="0.45">
      <c r="A44" s="34">
        <v>33</v>
      </c>
      <c r="B44" s="34">
        <f>รายชื่อนักเรียน!B38</f>
        <v>0</v>
      </c>
      <c r="C44" s="37">
        <f>สุขภาพ!K44</f>
        <v>0</v>
      </c>
      <c r="D44" s="36">
        <f>สุขภาพ!L44</f>
        <v>0</v>
      </c>
      <c r="E44" s="37">
        <f>อารมณ์!K44</f>
        <v>0</v>
      </c>
      <c r="F44" s="36">
        <f>อารมณ์!L44</f>
        <v>0</v>
      </c>
      <c r="G44" s="37">
        <f>ป้องกันตนเอง!K44</f>
        <v>0</v>
      </c>
      <c r="H44" s="36">
        <f>ป้องกันตนเอง!L44</f>
        <v>0</v>
      </c>
      <c r="I44" s="37">
        <f>ไม่เพิกเฉย!K44</f>
        <v>0</v>
      </c>
      <c r="J44" s="36">
        <f>ไม่เพิกเฉย!L44</f>
        <v>0</v>
      </c>
      <c r="K44" s="37">
        <f>อยู่ร่วม!K44</f>
        <v>0</v>
      </c>
      <c r="L44" s="36">
        <f>อยู่ร่วม!L44</f>
        <v>0</v>
      </c>
      <c r="M44" s="37">
        <f t="shared" si="1"/>
        <v>0</v>
      </c>
      <c r="N44" s="36">
        <f t="shared" si="3"/>
        <v>0</v>
      </c>
      <c r="O44" s="33" t="str">
        <f t="shared" si="2"/>
        <v>กำลังพัฒนา</v>
      </c>
    </row>
    <row r="45" spans="1:15" ht="15.75" customHeight="1" x14ac:dyDescent="0.45">
      <c r="A45" s="34">
        <v>34</v>
      </c>
      <c r="B45" s="34">
        <f>รายชื่อนักเรียน!B39</f>
        <v>0</v>
      </c>
      <c r="C45" s="37">
        <f>สุขภาพ!K45</f>
        <v>0</v>
      </c>
      <c r="D45" s="36">
        <f>สุขภาพ!L45</f>
        <v>0</v>
      </c>
      <c r="E45" s="37">
        <f>อารมณ์!K45</f>
        <v>0</v>
      </c>
      <c r="F45" s="36">
        <f>อารมณ์!L45</f>
        <v>0</v>
      </c>
      <c r="G45" s="37">
        <f>ป้องกันตนเอง!K45</f>
        <v>0</v>
      </c>
      <c r="H45" s="36">
        <f>ป้องกันตนเอง!L45</f>
        <v>0</v>
      </c>
      <c r="I45" s="37">
        <f>ไม่เพิกเฉย!K45</f>
        <v>0</v>
      </c>
      <c r="J45" s="36">
        <f>ไม่เพิกเฉย!L45</f>
        <v>0</v>
      </c>
      <c r="K45" s="37">
        <f>อยู่ร่วม!K45</f>
        <v>0</v>
      </c>
      <c r="L45" s="36">
        <f>อยู่ร่วม!L45</f>
        <v>0</v>
      </c>
      <c r="M45" s="37">
        <f t="shared" si="1"/>
        <v>0</v>
      </c>
      <c r="N45" s="36">
        <f t="shared" si="3"/>
        <v>0</v>
      </c>
      <c r="O45" s="33" t="str">
        <f t="shared" si="2"/>
        <v>กำลังพัฒนา</v>
      </c>
    </row>
    <row r="46" spans="1:15" ht="15.75" customHeight="1" x14ac:dyDescent="0.45">
      <c r="A46" s="34">
        <v>35</v>
      </c>
      <c r="B46" s="34">
        <f>รายชื่อนักเรียน!B40</f>
        <v>0</v>
      </c>
      <c r="C46" s="37">
        <f>สุขภาพ!K46</f>
        <v>0</v>
      </c>
      <c r="D46" s="36">
        <f>สุขภาพ!L46</f>
        <v>0</v>
      </c>
      <c r="E46" s="37">
        <f>อารมณ์!K46</f>
        <v>0</v>
      </c>
      <c r="F46" s="36">
        <f>อารมณ์!L46</f>
        <v>0</v>
      </c>
      <c r="G46" s="37">
        <f>ป้องกันตนเอง!K46</f>
        <v>0</v>
      </c>
      <c r="H46" s="36">
        <f>ป้องกันตนเอง!L46</f>
        <v>0</v>
      </c>
      <c r="I46" s="37">
        <f>ไม่เพิกเฉย!K46</f>
        <v>0</v>
      </c>
      <c r="J46" s="36">
        <f>ไม่เพิกเฉย!L46</f>
        <v>0</v>
      </c>
      <c r="K46" s="37">
        <f>อยู่ร่วม!K46</f>
        <v>0</v>
      </c>
      <c r="L46" s="36">
        <f>อยู่ร่วม!L46</f>
        <v>0</v>
      </c>
      <c r="M46" s="37">
        <f t="shared" si="1"/>
        <v>0</v>
      </c>
      <c r="N46" s="36">
        <f t="shared" si="3"/>
        <v>0</v>
      </c>
      <c r="O46" s="33" t="str">
        <f t="shared" si="2"/>
        <v>กำลังพัฒนา</v>
      </c>
    </row>
    <row r="47" spans="1:15" ht="15.75" customHeight="1" x14ac:dyDescent="0.45">
      <c r="A47" s="34">
        <v>36</v>
      </c>
      <c r="B47" s="34">
        <f>รายชื่อนักเรียน!B41</f>
        <v>0</v>
      </c>
      <c r="C47" s="37">
        <f>สุขภาพ!K47</f>
        <v>0</v>
      </c>
      <c r="D47" s="36">
        <f>สุขภาพ!L47</f>
        <v>0</v>
      </c>
      <c r="E47" s="37">
        <f>อารมณ์!K47</f>
        <v>0</v>
      </c>
      <c r="F47" s="36">
        <f>อารมณ์!L47</f>
        <v>0</v>
      </c>
      <c r="G47" s="37">
        <f>ป้องกันตนเอง!K47</f>
        <v>0</v>
      </c>
      <c r="H47" s="36">
        <f>ป้องกันตนเอง!L47</f>
        <v>0</v>
      </c>
      <c r="I47" s="37">
        <f>ไม่เพิกเฉย!K47</f>
        <v>0</v>
      </c>
      <c r="J47" s="36">
        <f>ไม่เพิกเฉย!L47</f>
        <v>0</v>
      </c>
      <c r="K47" s="37">
        <f>อยู่ร่วม!K47</f>
        <v>0</v>
      </c>
      <c r="L47" s="36">
        <f>อยู่ร่วม!L47</f>
        <v>0</v>
      </c>
      <c r="M47" s="37">
        <f t="shared" ref="M47:M50" si="4">C47+E47+G47+I47</f>
        <v>0</v>
      </c>
      <c r="N47" s="36">
        <f t="shared" ref="N47:N50" si="5">(M47*100)/$M$11</f>
        <v>0</v>
      </c>
      <c r="O47" s="88" t="str">
        <f t="shared" ref="O47:O50" si="6">IF(N47&gt;=90,"ยอดเยี่ยม",IF(N47&gt;=80,"ดีเลิศ",IF(N47&gt;=70,"ดี",IF(N47&gt;=50,"ปานกลาง",IF(N47&lt;50,"กำลังพัฒนา")))))</f>
        <v>กำลังพัฒนา</v>
      </c>
    </row>
    <row r="48" spans="1:15" ht="15.75" customHeight="1" x14ac:dyDescent="0.45">
      <c r="A48" s="34">
        <v>37</v>
      </c>
      <c r="B48" s="34">
        <f>รายชื่อนักเรียน!B42</f>
        <v>0</v>
      </c>
      <c r="C48" s="37">
        <f>สุขภาพ!K48</f>
        <v>0</v>
      </c>
      <c r="D48" s="36">
        <f>สุขภาพ!L48</f>
        <v>0</v>
      </c>
      <c r="E48" s="37">
        <f>อารมณ์!K48</f>
        <v>0</v>
      </c>
      <c r="F48" s="36">
        <f>อารมณ์!L48</f>
        <v>0</v>
      </c>
      <c r="G48" s="37">
        <f>ป้องกันตนเอง!K48</f>
        <v>0</v>
      </c>
      <c r="H48" s="36">
        <f>ป้องกันตนเอง!L48</f>
        <v>0</v>
      </c>
      <c r="I48" s="37">
        <f>ไม่เพิกเฉย!K48</f>
        <v>0</v>
      </c>
      <c r="J48" s="36">
        <f>ไม่เพิกเฉย!L48</f>
        <v>0</v>
      </c>
      <c r="K48" s="37">
        <f>อยู่ร่วม!K48</f>
        <v>0</v>
      </c>
      <c r="L48" s="36">
        <f>อยู่ร่วม!L48</f>
        <v>0</v>
      </c>
      <c r="M48" s="37">
        <f t="shared" si="4"/>
        <v>0</v>
      </c>
      <c r="N48" s="36">
        <f t="shared" si="5"/>
        <v>0</v>
      </c>
      <c r="O48" s="88" t="str">
        <f t="shared" si="6"/>
        <v>กำลังพัฒนา</v>
      </c>
    </row>
    <row r="49" spans="1:15" ht="15.75" customHeight="1" x14ac:dyDescent="0.45">
      <c r="A49" s="34">
        <v>38</v>
      </c>
      <c r="B49" s="34">
        <f>รายชื่อนักเรียน!B43</f>
        <v>0</v>
      </c>
      <c r="C49" s="37">
        <f>สุขภาพ!K49</f>
        <v>0</v>
      </c>
      <c r="D49" s="36">
        <f>สุขภาพ!L49</f>
        <v>0</v>
      </c>
      <c r="E49" s="37">
        <f>อารมณ์!K49</f>
        <v>0</v>
      </c>
      <c r="F49" s="36">
        <f>อารมณ์!L49</f>
        <v>0</v>
      </c>
      <c r="G49" s="37">
        <f>ป้องกันตนเอง!K49</f>
        <v>0</v>
      </c>
      <c r="H49" s="36">
        <f>ป้องกันตนเอง!L49</f>
        <v>0</v>
      </c>
      <c r="I49" s="37">
        <f>ไม่เพิกเฉย!K49</f>
        <v>0</v>
      </c>
      <c r="J49" s="36">
        <f>ไม่เพิกเฉย!L49</f>
        <v>0</v>
      </c>
      <c r="K49" s="37">
        <f>อยู่ร่วม!K49</f>
        <v>0</v>
      </c>
      <c r="L49" s="36">
        <f>อยู่ร่วม!L49</f>
        <v>0</v>
      </c>
      <c r="M49" s="37">
        <f t="shared" si="4"/>
        <v>0</v>
      </c>
      <c r="N49" s="36">
        <f t="shared" si="5"/>
        <v>0</v>
      </c>
      <c r="O49" s="88" t="str">
        <f t="shared" si="6"/>
        <v>กำลังพัฒนา</v>
      </c>
    </row>
    <row r="50" spans="1:15" ht="15.75" customHeight="1" x14ac:dyDescent="0.45">
      <c r="A50" s="34">
        <v>39</v>
      </c>
      <c r="B50" s="34">
        <f>รายชื่อนักเรียน!B44</f>
        <v>0</v>
      </c>
      <c r="C50" s="37">
        <f>สุขภาพ!K50</f>
        <v>0</v>
      </c>
      <c r="D50" s="36">
        <f>สุขภาพ!L50</f>
        <v>0</v>
      </c>
      <c r="E50" s="37">
        <f>อารมณ์!K50</f>
        <v>0</v>
      </c>
      <c r="F50" s="36">
        <f>อารมณ์!L50</f>
        <v>0</v>
      </c>
      <c r="G50" s="37">
        <f>ป้องกันตนเอง!K50</f>
        <v>0</v>
      </c>
      <c r="H50" s="36">
        <f>ป้องกันตนเอง!L50</f>
        <v>0</v>
      </c>
      <c r="I50" s="37">
        <f>ไม่เพิกเฉย!K50</f>
        <v>0</v>
      </c>
      <c r="J50" s="36">
        <f>ไม่เพิกเฉย!L50</f>
        <v>0</v>
      </c>
      <c r="K50" s="37">
        <f>อยู่ร่วม!K50</f>
        <v>0</v>
      </c>
      <c r="L50" s="36">
        <f>อยู่ร่วม!L50</f>
        <v>0</v>
      </c>
      <c r="M50" s="37">
        <f t="shared" si="4"/>
        <v>0</v>
      </c>
      <c r="N50" s="36">
        <f t="shared" si="5"/>
        <v>0</v>
      </c>
      <c r="O50" s="88" t="str">
        <f t="shared" si="6"/>
        <v>กำลังพัฒนา</v>
      </c>
    </row>
    <row r="51" spans="1:15" ht="15.75" customHeight="1" x14ac:dyDescent="0.45">
      <c r="A51" s="34">
        <v>40</v>
      </c>
      <c r="B51" s="34">
        <f>รายชื่อนักเรียน!B45</f>
        <v>0</v>
      </c>
      <c r="C51" s="37">
        <f>สุขภาพ!K51</f>
        <v>0</v>
      </c>
      <c r="D51" s="36">
        <f>สุขภาพ!L51</f>
        <v>0</v>
      </c>
      <c r="E51" s="37">
        <f>อารมณ์!K51</f>
        <v>0</v>
      </c>
      <c r="F51" s="36">
        <f>อารมณ์!L51</f>
        <v>0</v>
      </c>
      <c r="G51" s="37">
        <f>ป้องกันตนเอง!K51</f>
        <v>0</v>
      </c>
      <c r="H51" s="36">
        <f>ป้องกันตนเอง!L51</f>
        <v>0</v>
      </c>
      <c r="I51" s="37">
        <f>ไม่เพิกเฉย!K51</f>
        <v>0</v>
      </c>
      <c r="J51" s="36">
        <f>ไม่เพิกเฉย!L51</f>
        <v>0</v>
      </c>
      <c r="K51" s="37">
        <f>อยู่ร่วม!K51</f>
        <v>0</v>
      </c>
      <c r="L51" s="36">
        <f>อยู่ร่วม!L51</f>
        <v>0</v>
      </c>
      <c r="M51" s="37">
        <f t="shared" si="1"/>
        <v>0</v>
      </c>
      <c r="N51" s="36">
        <f t="shared" si="3"/>
        <v>0</v>
      </c>
      <c r="O51" s="33" t="str">
        <f t="shared" si="2"/>
        <v>กำลังพัฒนา</v>
      </c>
    </row>
    <row r="52" spans="1:15" ht="15.75" customHeight="1" x14ac:dyDescent="0.45">
      <c r="A52" s="127" t="s">
        <v>12</v>
      </c>
      <c r="B52" s="127"/>
      <c r="C52" s="37">
        <f>สุขภาพ!K52</f>
        <v>0</v>
      </c>
      <c r="D52" s="36">
        <f>สุขภาพ!L52</f>
        <v>0</v>
      </c>
      <c r="E52" s="37">
        <f>อารมณ์!K52</f>
        <v>0</v>
      </c>
      <c r="F52" s="36">
        <f>อารมณ์!L52</f>
        <v>0</v>
      </c>
      <c r="G52" s="38">
        <f>ป้องกันตนเอง!K52</f>
        <v>0</v>
      </c>
      <c r="H52" s="36">
        <f>ป้องกันตนเอง!L52</f>
        <v>0</v>
      </c>
      <c r="I52" s="37">
        <f>ไม่เพิกเฉย!K52</f>
        <v>0</v>
      </c>
      <c r="J52" s="36">
        <f>ไม่เพิกเฉย!L52</f>
        <v>0</v>
      </c>
      <c r="K52" s="37">
        <f>อยู่ร่วม!K52</f>
        <v>0</v>
      </c>
      <c r="L52" s="36">
        <f>อยู่ร่วม!L52</f>
        <v>0</v>
      </c>
      <c r="M52" s="37">
        <f>SUM(C52,E52,G52,I52,K52)</f>
        <v>0</v>
      </c>
      <c r="N52" s="36">
        <f t="shared" si="3"/>
        <v>0</v>
      </c>
      <c r="O52" s="33" t="str">
        <f>IF(N52&gt;=90,"ยอดเยี่ยม",IF(N52&gt;=80,"ดีเลิศ",IF(N52&gt;=70,"ดี",IF(N52&gt;=50,"ปานกลาง",IF(N52&lt;50,"กำลังพัฒนา")))))</f>
        <v>กำลังพัฒนา</v>
      </c>
    </row>
    <row r="53" spans="1:15" ht="15.75" customHeight="1" x14ac:dyDescent="0.4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.75" customHeight="1" x14ac:dyDescent="0.4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15.75" customHeight="1" x14ac:dyDescent="0.45">
      <c r="A55" s="39"/>
      <c r="B55" s="123" t="str">
        <f>สรุป1.1.1!B55</f>
        <v>ลงชื่อ..........................................ผู้ประเมิน</v>
      </c>
      <c r="C55" s="123"/>
      <c r="D55" s="123"/>
      <c r="E55" s="123"/>
      <c r="F55" s="39"/>
      <c r="G55" s="39"/>
      <c r="H55" s="123" t="str">
        <f>เชื้อชาติ!H55</f>
        <v>ลงชื่อ..........................................ผู้ประเมิน</v>
      </c>
      <c r="I55" s="123"/>
      <c r="J55" s="123"/>
      <c r="K55" s="123"/>
      <c r="L55" s="123"/>
      <c r="M55" s="123"/>
      <c r="N55" s="39"/>
      <c r="O55" s="39"/>
    </row>
    <row r="56" spans="1:15" ht="15.75" customHeight="1" x14ac:dyDescent="0.45">
      <c r="A56" s="39"/>
      <c r="B56" s="123" t="str">
        <f>สรุป1.1.1!B56</f>
        <v>(นางสาววัชโรบล มณีรัตน์)</v>
      </c>
      <c r="C56" s="123"/>
      <c r="D56" s="123"/>
      <c r="E56" s="123"/>
      <c r="F56" s="39"/>
      <c r="G56" s="39"/>
      <c r="H56" s="123" t="str">
        <f>เชื้อชาติ!H56</f>
        <v>(นายสิงหล กลิ่นน้อย)</v>
      </c>
      <c r="I56" s="123"/>
      <c r="J56" s="123"/>
      <c r="K56" s="123"/>
      <c r="L56" s="123"/>
      <c r="M56" s="123"/>
      <c r="N56" s="39"/>
      <c r="O56" s="39"/>
    </row>
    <row r="57" spans="1:15" ht="15.75" customHeight="1" x14ac:dyDescent="0.45">
      <c r="A57" s="39"/>
      <c r="B57" s="123"/>
      <c r="C57" s="123"/>
      <c r="D57" s="123"/>
      <c r="E57" s="123"/>
      <c r="F57" s="39"/>
      <c r="G57" s="39"/>
      <c r="H57" s="75"/>
      <c r="I57" s="75"/>
      <c r="J57" s="75"/>
      <c r="K57" s="75"/>
      <c r="L57" s="75"/>
      <c r="M57" s="75"/>
      <c r="N57" s="39"/>
      <c r="O57" s="39"/>
    </row>
    <row r="58" spans="1:15" ht="15.75" customHeigh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.75" customHeight="1" x14ac:dyDescent="0.4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.75" customHeight="1" x14ac:dyDescent="0.4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.75" customHeight="1" x14ac:dyDescent="0.4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.75" customHeight="1" x14ac:dyDescent="0.4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.75" customHeight="1" x14ac:dyDescent="0.4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.75" customHeight="1" x14ac:dyDescent="0.4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</row>
    <row r="65" spans="1:15" ht="15.75" customHeight="1" x14ac:dyDescent="0.4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</row>
    <row r="66" spans="1:15" ht="15.75" customHeight="1" x14ac:dyDescent="0.4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</row>
    <row r="67" spans="1:15" ht="15.75" customHeight="1" x14ac:dyDescent="0.4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</row>
    <row r="68" spans="1:15" ht="15.75" customHeight="1" x14ac:dyDescent="0.4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ht="15.75" customHeight="1" x14ac:dyDescent="0.4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15.75" customHeight="1" x14ac:dyDescent="0.4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</row>
    <row r="71" spans="1:15" ht="15.75" customHeight="1" x14ac:dyDescent="0.4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</row>
    <row r="72" spans="1:15" ht="15.75" customHeight="1" x14ac:dyDescent="0.4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</row>
    <row r="73" spans="1:15" ht="15.75" customHeight="1" x14ac:dyDescent="0.4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</row>
    <row r="74" spans="1:15" ht="15.75" customHeight="1" x14ac:dyDescent="0.4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</row>
    <row r="75" spans="1:15" ht="15.75" customHeight="1" x14ac:dyDescent="0.4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</row>
    <row r="76" spans="1:15" ht="15.75" customHeight="1" x14ac:dyDescent="0.4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</row>
    <row r="77" spans="1:15" ht="15.75" customHeight="1" x14ac:dyDescent="0.4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</row>
    <row r="78" spans="1:15" ht="15.75" customHeight="1" x14ac:dyDescent="0.4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</row>
    <row r="79" spans="1:15" ht="15.75" customHeight="1" x14ac:dyDescent="0.4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</row>
    <row r="80" spans="1:15" ht="15.75" customHeight="1" x14ac:dyDescent="0.4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</row>
    <row r="81" spans="1:15" ht="15.75" customHeight="1" x14ac:dyDescent="0.4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</row>
    <row r="82" spans="1:15" ht="15.75" customHeight="1" x14ac:dyDescent="0.4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</row>
    <row r="83" spans="1:15" ht="15.75" customHeight="1" x14ac:dyDescent="0.4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</row>
    <row r="84" spans="1:15" ht="15.75" customHeight="1" x14ac:dyDescent="0.4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</row>
    <row r="85" spans="1:15" ht="15.75" customHeight="1" x14ac:dyDescent="0.4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</row>
    <row r="86" spans="1:15" ht="15.75" customHeight="1" x14ac:dyDescent="0.4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</row>
    <row r="87" spans="1:15" ht="15.75" customHeight="1" x14ac:dyDescent="0.4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</row>
    <row r="88" spans="1:15" ht="15.75" customHeight="1" x14ac:dyDescent="0.4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</row>
    <row r="89" spans="1:15" ht="15.75" customHeight="1" x14ac:dyDescent="0.4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</row>
    <row r="90" spans="1:15" ht="15.75" customHeight="1" x14ac:dyDescent="0.4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</row>
    <row r="91" spans="1:15" ht="15.75" customHeight="1" x14ac:dyDescent="0.4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</row>
    <row r="92" spans="1:15" ht="15.75" customHeight="1" x14ac:dyDescent="0.4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</row>
    <row r="93" spans="1:15" ht="15.75" customHeight="1" x14ac:dyDescent="0.4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</row>
    <row r="94" spans="1:15" ht="15.75" customHeight="1" x14ac:dyDescent="0.4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</row>
    <row r="95" spans="1:15" ht="15.75" customHeight="1" x14ac:dyDescent="0.4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</row>
    <row r="96" spans="1:15" ht="15.75" customHeight="1" x14ac:dyDescent="0.4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</row>
    <row r="97" spans="1:15" ht="15.75" customHeight="1" x14ac:dyDescent="0.4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</row>
    <row r="98" spans="1:15" ht="15.75" customHeight="1" x14ac:dyDescent="0.4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</row>
    <row r="99" spans="1:15" ht="15.75" customHeight="1" x14ac:dyDescent="0.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39"/>
      <c r="O99" s="39"/>
    </row>
    <row r="100" spans="1:15" ht="15.75" customHeight="1" x14ac:dyDescent="0.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39"/>
      <c r="O100" s="39"/>
    </row>
    <row r="101" spans="1:15" ht="15.75" customHeight="1" x14ac:dyDescent="0.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39"/>
      <c r="O101" s="39"/>
    </row>
    <row r="102" spans="1:15" ht="15.75" customHeight="1" x14ac:dyDescent="0.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39"/>
      <c r="O102" s="39"/>
    </row>
    <row r="103" spans="1:15" ht="15.75" customHeight="1" x14ac:dyDescent="0.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39"/>
      <c r="O103" s="39"/>
    </row>
    <row r="104" spans="1:15" ht="15.75" customHeight="1" x14ac:dyDescent="0.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39"/>
      <c r="O104" s="39"/>
    </row>
    <row r="105" spans="1:15" ht="15.75" customHeight="1" x14ac:dyDescent="0.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39"/>
      <c r="O105" s="39"/>
    </row>
    <row r="106" spans="1:15" ht="15.75" customHeight="1" x14ac:dyDescent="0.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39"/>
      <c r="O106" s="39"/>
    </row>
    <row r="107" spans="1:15" ht="15.75" customHeight="1" x14ac:dyDescent="0.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39"/>
      <c r="O107" s="39"/>
    </row>
    <row r="108" spans="1:15" ht="15.75" customHeight="1" x14ac:dyDescent="0.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39"/>
      <c r="O108" s="39"/>
    </row>
    <row r="109" spans="1:15" ht="15.75" customHeight="1" x14ac:dyDescent="0.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39"/>
      <c r="O109" s="39"/>
    </row>
    <row r="110" spans="1:15" ht="21.75" x14ac:dyDescent="0.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39"/>
      <c r="O110" s="39"/>
    </row>
    <row r="111" spans="1:15" ht="21.75" x14ac:dyDescent="0.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39"/>
      <c r="O111" s="39"/>
    </row>
    <row r="112" spans="1:15" ht="21.75" x14ac:dyDescent="0.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39"/>
      <c r="O112" s="39"/>
    </row>
    <row r="113" spans="1:15" ht="21.75" x14ac:dyDescent="0.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39"/>
      <c r="O113" s="39"/>
    </row>
    <row r="114" spans="1:15" ht="21.75" x14ac:dyDescent="0.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39"/>
      <c r="O114" s="39"/>
    </row>
    <row r="115" spans="1:15" ht="21.75" x14ac:dyDescent="0.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39"/>
      <c r="O115" s="39"/>
    </row>
    <row r="116" spans="1:15" ht="21.75" x14ac:dyDescent="0.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39"/>
      <c r="O116" s="39"/>
    </row>
    <row r="117" spans="1:15" ht="21.75" x14ac:dyDescent="0.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39"/>
      <c r="O117" s="39"/>
    </row>
    <row r="118" spans="1:15" ht="21.75" x14ac:dyDescent="0.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39"/>
      <c r="O118" s="39"/>
    </row>
    <row r="119" spans="1:15" ht="21.75" x14ac:dyDescent="0.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39"/>
      <c r="O119" s="39"/>
    </row>
    <row r="120" spans="1:15" ht="21.75" x14ac:dyDescent="0.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39"/>
      <c r="O120" s="39"/>
    </row>
    <row r="121" spans="1:15" ht="21.75" x14ac:dyDescent="0.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39"/>
      <c r="O121" s="39"/>
    </row>
    <row r="122" spans="1:15" ht="21.75" x14ac:dyDescent="0.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39"/>
      <c r="O122" s="39"/>
    </row>
    <row r="123" spans="1:15" ht="21.75" x14ac:dyDescent="0.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39"/>
      <c r="O123" s="39"/>
    </row>
    <row r="124" spans="1:15" ht="21.75" x14ac:dyDescent="0.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39"/>
      <c r="O124" s="39"/>
    </row>
    <row r="125" spans="1:15" ht="21.75" x14ac:dyDescent="0.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39"/>
      <c r="O125" s="39"/>
    </row>
    <row r="126" spans="1:15" ht="21.75" x14ac:dyDescent="0.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39"/>
      <c r="O126" s="39"/>
    </row>
    <row r="127" spans="1:15" ht="21.75" x14ac:dyDescent="0.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39"/>
      <c r="O127" s="39"/>
    </row>
    <row r="128" spans="1:15" ht="21.75" x14ac:dyDescent="0.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39"/>
      <c r="O128" s="39"/>
    </row>
    <row r="129" spans="1:15" ht="21.75" x14ac:dyDescent="0.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39"/>
      <c r="O129" s="39"/>
    </row>
    <row r="130" spans="1:15" ht="21.75" x14ac:dyDescent="0.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39"/>
      <c r="O130" s="39"/>
    </row>
    <row r="131" spans="1:15" ht="21.75" x14ac:dyDescent="0.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39"/>
      <c r="O131" s="39"/>
    </row>
    <row r="132" spans="1:15" ht="21.75" x14ac:dyDescent="0.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39"/>
      <c r="O132" s="39"/>
    </row>
    <row r="133" spans="1:15" ht="21.75" x14ac:dyDescent="0.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39"/>
      <c r="O133" s="39"/>
    </row>
    <row r="134" spans="1:15" ht="21.75" x14ac:dyDescent="0.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39"/>
      <c r="O134" s="39"/>
    </row>
    <row r="135" spans="1:15" ht="21.75" x14ac:dyDescent="0.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39"/>
      <c r="O135" s="39"/>
    </row>
    <row r="136" spans="1:15" ht="21.75" x14ac:dyDescent="0.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39"/>
      <c r="O136" s="39"/>
    </row>
    <row r="137" spans="1:15" ht="21.75" x14ac:dyDescent="0.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39"/>
      <c r="O137" s="39"/>
    </row>
    <row r="138" spans="1:15" ht="21.75" x14ac:dyDescent="0.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39"/>
      <c r="O138" s="39"/>
    </row>
    <row r="139" spans="1:15" ht="21.75" x14ac:dyDescent="0.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39"/>
      <c r="O139" s="39"/>
    </row>
    <row r="140" spans="1:15" ht="21.75" x14ac:dyDescent="0.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39"/>
      <c r="O140" s="39"/>
    </row>
    <row r="141" spans="1:15" ht="21.75" x14ac:dyDescent="0.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39"/>
      <c r="O141" s="39"/>
    </row>
    <row r="142" spans="1:15" ht="21.75" x14ac:dyDescent="0.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39"/>
      <c r="O142" s="39"/>
    </row>
    <row r="143" spans="1:15" ht="21.75" x14ac:dyDescent="0.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39"/>
      <c r="O143" s="39"/>
    </row>
    <row r="144" spans="1:15" ht="21.75" x14ac:dyDescent="0.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39"/>
      <c r="O144" s="39"/>
    </row>
    <row r="145" spans="1:15" ht="21.75" x14ac:dyDescent="0.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39"/>
      <c r="O145" s="39"/>
    </row>
    <row r="146" spans="1:15" ht="21.75" x14ac:dyDescent="0.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39"/>
      <c r="O146" s="39"/>
    </row>
    <row r="147" spans="1:15" ht="21.75" x14ac:dyDescent="0.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39"/>
      <c r="O147" s="39"/>
    </row>
    <row r="148" spans="1:15" ht="21.75" x14ac:dyDescent="0.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39"/>
      <c r="O148" s="39"/>
    </row>
    <row r="149" spans="1:15" ht="21.75" x14ac:dyDescent="0.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39"/>
      <c r="O149" s="39"/>
    </row>
    <row r="150" spans="1:15" ht="21.75" x14ac:dyDescent="0.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39"/>
      <c r="O150" s="39"/>
    </row>
    <row r="151" spans="1:15" ht="21.75" x14ac:dyDescent="0.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39"/>
      <c r="O151" s="39"/>
    </row>
    <row r="152" spans="1:15" ht="21.75" x14ac:dyDescent="0.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39"/>
      <c r="O152" s="39"/>
    </row>
    <row r="153" spans="1:15" ht="21.75" x14ac:dyDescent="0.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39"/>
      <c r="O153" s="39"/>
    </row>
    <row r="154" spans="1:15" ht="21.75" x14ac:dyDescent="0.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39"/>
      <c r="O154" s="39"/>
    </row>
    <row r="155" spans="1:15" ht="21.75" x14ac:dyDescent="0.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39"/>
      <c r="O155" s="39"/>
    </row>
    <row r="156" spans="1:15" ht="21.75" x14ac:dyDescent="0.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39"/>
      <c r="O156" s="39"/>
    </row>
    <row r="157" spans="1:15" ht="21.75" x14ac:dyDescent="0.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39"/>
      <c r="O157" s="39"/>
    </row>
    <row r="158" spans="1:15" ht="21.75" x14ac:dyDescent="0.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39"/>
      <c r="O158" s="39"/>
    </row>
    <row r="159" spans="1:15" ht="21.75" x14ac:dyDescent="0.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39"/>
      <c r="O159" s="39"/>
    </row>
    <row r="160" spans="1:15" ht="21.75" x14ac:dyDescent="0.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39"/>
      <c r="O160" s="39"/>
    </row>
    <row r="161" spans="1:15" ht="21.75" x14ac:dyDescent="0.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39"/>
      <c r="O161" s="39"/>
    </row>
    <row r="162" spans="1:15" ht="21.75" x14ac:dyDescent="0.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39"/>
      <c r="O162" s="39"/>
    </row>
    <row r="163" spans="1:15" ht="21.75" x14ac:dyDescent="0.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</row>
    <row r="164" spans="1:15" ht="21.75" x14ac:dyDescent="0.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</row>
    <row r="165" spans="1:15" ht="21.75" x14ac:dyDescent="0.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15" ht="21.75" x14ac:dyDescent="0.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</row>
    <row r="167" spans="1:15" ht="21.75" x14ac:dyDescent="0.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</row>
    <row r="168" spans="1:15" ht="21.75" x14ac:dyDescent="0.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</row>
    <row r="169" spans="1:15" ht="21.75" x14ac:dyDescent="0.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</row>
    <row r="170" spans="1:15" ht="21.75" x14ac:dyDescent="0.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</row>
    <row r="171" spans="1:15" ht="21.75" x14ac:dyDescent="0.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</row>
    <row r="172" spans="1:15" ht="21.75" x14ac:dyDescent="0.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</row>
    <row r="173" spans="1:15" ht="21.75" x14ac:dyDescent="0.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</row>
    <row r="174" spans="1:15" ht="21.75" x14ac:dyDescent="0.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</row>
    <row r="175" spans="1:15" ht="21.75" x14ac:dyDescent="0.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</row>
    <row r="176" spans="1:15" ht="21.75" x14ac:dyDescent="0.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</row>
    <row r="177" spans="1:15" ht="21.75" x14ac:dyDescent="0.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</row>
    <row r="178" spans="1:15" ht="21.75" x14ac:dyDescent="0.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</row>
    <row r="179" spans="1:15" ht="21.75" x14ac:dyDescent="0.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</row>
    <row r="180" spans="1:15" ht="21.75" x14ac:dyDescent="0.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</row>
    <row r="181" spans="1:15" ht="21.75" x14ac:dyDescent="0.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</row>
    <row r="182" spans="1:15" ht="21.75" x14ac:dyDescent="0.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</row>
    <row r="183" spans="1:15" ht="21.75" x14ac:dyDescent="0.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</row>
    <row r="184" spans="1:15" ht="21.75" x14ac:dyDescent="0.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</row>
    <row r="185" spans="1:15" ht="21.75" x14ac:dyDescent="0.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</row>
    <row r="186" spans="1:15" ht="21.75" x14ac:dyDescent="0.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</row>
    <row r="187" spans="1:15" ht="21.75" x14ac:dyDescent="0.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</row>
    <row r="188" spans="1:15" ht="21.75" x14ac:dyDescent="0.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</row>
    <row r="189" spans="1:15" ht="21.75" x14ac:dyDescent="0.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</row>
    <row r="190" spans="1:15" ht="21.75" x14ac:dyDescent="0.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</row>
    <row r="191" spans="1:15" ht="21.75" x14ac:dyDescent="0.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</row>
    <row r="192" spans="1:15" ht="21.75" x14ac:dyDescent="0.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ht="21.75" x14ac:dyDescent="0.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</row>
    <row r="194" spans="1:15" ht="21.75" x14ac:dyDescent="0.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</row>
    <row r="195" spans="1:15" ht="21.75" x14ac:dyDescent="0.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</row>
    <row r="196" spans="1:15" ht="21.75" x14ac:dyDescent="0.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</row>
    <row r="197" spans="1:15" ht="21.75" x14ac:dyDescent="0.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</row>
    <row r="198" spans="1:15" ht="21.75" x14ac:dyDescent="0.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</row>
    <row r="199" spans="1:15" ht="21.75" x14ac:dyDescent="0.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</row>
    <row r="200" spans="1:15" ht="21.75" x14ac:dyDescent="0.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</row>
    <row r="201" spans="1:15" ht="21.75" x14ac:dyDescent="0.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</row>
    <row r="202" spans="1:15" ht="21.75" x14ac:dyDescent="0.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</row>
    <row r="203" spans="1:15" ht="21.75" x14ac:dyDescent="0.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</row>
    <row r="204" spans="1:15" ht="21.75" x14ac:dyDescent="0.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</row>
    <row r="205" spans="1:15" ht="21.75" x14ac:dyDescent="0.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</row>
    <row r="206" spans="1:15" ht="21.75" x14ac:dyDescent="0.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</row>
    <row r="207" spans="1:15" ht="21.75" x14ac:dyDescent="0.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</row>
    <row r="208" spans="1:15" ht="21.75" x14ac:dyDescent="0.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</row>
    <row r="209" spans="1:15" ht="21.75" x14ac:dyDescent="0.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</row>
    <row r="210" spans="1:15" ht="21.75" x14ac:dyDescent="0.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</row>
    <row r="211" spans="1:15" ht="21.75" x14ac:dyDescent="0.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</row>
    <row r="212" spans="1:15" ht="21.75" x14ac:dyDescent="0.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</row>
    <row r="213" spans="1:15" ht="21.75" x14ac:dyDescent="0.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</row>
    <row r="214" spans="1:15" ht="21.75" x14ac:dyDescent="0.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</row>
    <row r="215" spans="1:15" ht="21.75" x14ac:dyDescent="0.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</row>
    <row r="216" spans="1:15" ht="21.75" x14ac:dyDescent="0.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</row>
    <row r="217" spans="1:15" ht="21.75" x14ac:dyDescent="0.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</row>
    <row r="218" spans="1:15" ht="21.75" x14ac:dyDescent="0.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</row>
    <row r="219" spans="1:15" ht="21.75" x14ac:dyDescent="0.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15" ht="21.75" x14ac:dyDescent="0.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</row>
    <row r="221" spans="1:15" ht="21.75" x14ac:dyDescent="0.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</row>
    <row r="222" spans="1:15" ht="21.75" x14ac:dyDescent="0.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</row>
    <row r="223" spans="1:15" ht="21.75" x14ac:dyDescent="0.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</row>
    <row r="224" spans="1:15" ht="21.75" x14ac:dyDescent="0.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</row>
    <row r="225" spans="1:15" ht="21.75" x14ac:dyDescent="0.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</row>
    <row r="226" spans="1:15" ht="21.75" x14ac:dyDescent="0.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</row>
    <row r="227" spans="1:15" ht="21.75" x14ac:dyDescent="0.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</row>
    <row r="228" spans="1:15" ht="21.75" x14ac:dyDescent="0.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</row>
    <row r="229" spans="1:15" ht="21.75" x14ac:dyDescent="0.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</row>
    <row r="230" spans="1:15" ht="21.75" x14ac:dyDescent="0.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</row>
    <row r="231" spans="1:15" ht="21.75" x14ac:dyDescent="0.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</row>
    <row r="232" spans="1:15" ht="21.75" x14ac:dyDescent="0.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</row>
    <row r="233" spans="1:15" ht="21.75" x14ac:dyDescent="0.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</row>
    <row r="234" spans="1:15" ht="21.75" x14ac:dyDescent="0.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</row>
    <row r="235" spans="1:15" ht="21.75" x14ac:dyDescent="0.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</row>
    <row r="236" spans="1:15" ht="21.75" x14ac:dyDescent="0.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</row>
    <row r="237" spans="1:15" ht="21.75" x14ac:dyDescent="0.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</row>
    <row r="238" spans="1:15" ht="21.75" x14ac:dyDescent="0.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</row>
    <row r="239" spans="1:15" ht="21.75" x14ac:dyDescent="0.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</row>
    <row r="240" spans="1:15" ht="21.75" x14ac:dyDescent="0.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</row>
    <row r="241" spans="1:15" ht="21.75" x14ac:dyDescent="0.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</row>
    <row r="242" spans="1:15" ht="21.75" x14ac:dyDescent="0.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</row>
    <row r="243" spans="1:15" ht="21.75" x14ac:dyDescent="0.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</row>
    <row r="244" spans="1:15" ht="21.75" x14ac:dyDescent="0.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</row>
    <row r="245" spans="1:15" ht="21.75" x14ac:dyDescent="0.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</row>
    <row r="246" spans="1:15" ht="21.75" x14ac:dyDescent="0.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</row>
    <row r="247" spans="1:15" ht="21.75" x14ac:dyDescent="0.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</row>
    <row r="248" spans="1:15" ht="21.75" x14ac:dyDescent="0.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</row>
    <row r="249" spans="1:15" ht="21.75" x14ac:dyDescent="0.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</row>
    <row r="250" spans="1:15" ht="21.75" x14ac:dyDescent="0.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</row>
    <row r="251" spans="1:15" ht="21.75" x14ac:dyDescent="0.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</row>
    <row r="252" spans="1:15" ht="21.75" x14ac:dyDescent="0.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</row>
    <row r="253" spans="1:15" ht="21.75" x14ac:dyDescent="0.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</row>
    <row r="254" spans="1:15" ht="21.75" x14ac:dyDescent="0.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</row>
    <row r="255" spans="1:15" ht="21.75" x14ac:dyDescent="0.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</row>
    <row r="256" spans="1:15" ht="21.75" x14ac:dyDescent="0.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</row>
    <row r="257" spans="1:15" ht="21.75" x14ac:dyDescent="0.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</row>
    <row r="258" spans="1:15" ht="21.75" x14ac:dyDescent="0.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</row>
    <row r="259" spans="1:15" ht="21.75" x14ac:dyDescent="0.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</row>
    <row r="260" spans="1:15" ht="21.75" x14ac:dyDescent="0.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</row>
    <row r="261" spans="1:15" ht="21.75" x14ac:dyDescent="0.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</row>
    <row r="262" spans="1:15" ht="21.75" x14ac:dyDescent="0.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</row>
    <row r="263" spans="1:15" ht="21.75" x14ac:dyDescent="0.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</row>
    <row r="264" spans="1:15" ht="21.75" x14ac:dyDescent="0.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</row>
    <row r="265" spans="1:15" ht="21.75" x14ac:dyDescent="0.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</row>
    <row r="266" spans="1:15" ht="21.75" x14ac:dyDescent="0.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</row>
    <row r="267" spans="1:15" ht="21.75" x14ac:dyDescent="0.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</row>
    <row r="268" spans="1:15" ht="21.75" x14ac:dyDescent="0.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</row>
    <row r="269" spans="1:15" ht="21.75" x14ac:dyDescent="0.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</row>
    <row r="270" spans="1:15" ht="21.75" x14ac:dyDescent="0.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</row>
    <row r="271" spans="1:15" ht="21.75" x14ac:dyDescent="0.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</row>
    <row r="272" spans="1:15" ht="21.75" x14ac:dyDescent="0.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</row>
    <row r="273" spans="1:15" ht="21.75" x14ac:dyDescent="0.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</row>
    <row r="274" spans="1:15" ht="21.75" x14ac:dyDescent="0.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</row>
    <row r="275" spans="1:15" ht="21.75" x14ac:dyDescent="0.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</row>
    <row r="276" spans="1:15" ht="21.75" x14ac:dyDescent="0.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</row>
    <row r="277" spans="1:15" ht="21.75" x14ac:dyDescent="0.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</row>
    <row r="278" spans="1:15" ht="21.75" x14ac:dyDescent="0.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</row>
    <row r="279" spans="1:15" ht="21.75" x14ac:dyDescent="0.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</row>
    <row r="280" spans="1:15" ht="21.75" x14ac:dyDescent="0.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</row>
    <row r="281" spans="1:15" ht="21.75" x14ac:dyDescent="0.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</row>
    <row r="282" spans="1:15" ht="21.75" x14ac:dyDescent="0.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</row>
    <row r="283" spans="1:15" ht="21.75" x14ac:dyDescent="0.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</row>
    <row r="284" spans="1:15" ht="21.75" x14ac:dyDescent="0.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</row>
    <row r="285" spans="1:15" ht="21.75" x14ac:dyDescent="0.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</row>
    <row r="286" spans="1:15" ht="21.75" x14ac:dyDescent="0.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</row>
    <row r="287" spans="1:15" ht="21.75" x14ac:dyDescent="0.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</row>
    <row r="288" spans="1:15" ht="21.75" x14ac:dyDescent="0.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</row>
    <row r="289" spans="1:15" ht="21.75" x14ac:dyDescent="0.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</row>
    <row r="290" spans="1:15" ht="21.75" x14ac:dyDescent="0.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</row>
    <row r="291" spans="1:15" ht="21.75" x14ac:dyDescent="0.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</row>
    <row r="292" spans="1:15" ht="21.75" x14ac:dyDescent="0.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</row>
    <row r="293" spans="1:15" ht="21.75" x14ac:dyDescent="0.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</row>
    <row r="294" spans="1:15" ht="21.75" x14ac:dyDescent="0.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</row>
    <row r="295" spans="1:15" ht="21.75" x14ac:dyDescent="0.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</row>
    <row r="296" spans="1:15" ht="21.75" x14ac:dyDescent="0.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</row>
    <row r="297" spans="1:15" ht="21.75" x14ac:dyDescent="0.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</row>
    <row r="298" spans="1:15" ht="21.75" x14ac:dyDescent="0.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</row>
    <row r="299" spans="1:15" ht="21.75" x14ac:dyDescent="0.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</row>
    <row r="300" spans="1:15" ht="21.75" x14ac:dyDescent="0.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</row>
    <row r="301" spans="1:15" ht="21.75" x14ac:dyDescent="0.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</row>
    <row r="302" spans="1:15" ht="21.75" x14ac:dyDescent="0.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</row>
    <row r="303" spans="1:15" ht="21.75" x14ac:dyDescent="0.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</row>
    <row r="304" spans="1:15" ht="21.75" x14ac:dyDescent="0.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</row>
    <row r="305" spans="1:15" ht="21.75" x14ac:dyDescent="0.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</row>
    <row r="306" spans="1:15" ht="21.75" x14ac:dyDescent="0.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</row>
    <row r="307" spans="1:15" ht="21.75" x14ac:dyDescent="0.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</row>
    <row r="308" spans="1:15" ht="21.75" x14ac:dyDescent="0.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</row>
    <row r="309" spans="1:15" ht="21.75" x14ac:dyDescent="0.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</row>
    <row r="310" spans="1:15" ht="21.75" x14ac:dyDescent="0.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</row>
    <row r="311" spans="1:15" ht="21.75" x14ac:dyDescent="0.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</row>
    <row r="312" spans="1:15" ht="21.75" x14ac:dyDescent="0.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</row>
    <row r="313" spans="1:15" ht="21.75" x14ac:dyDescent="0.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</row>
    <row r="314" spans="1:15" ht="21.75" x14ac:dyDescent="0.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</row>
    <row r="315" spans="1:15" ht="21.75" x14ac:dyDescent="0.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</row>
    <row r="316" spans="1:15" ht="21.75" x14ac:dyDescent="0.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21.75" x14ac:dyDescent="0.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</row>
    <row r="318" spans="1:15" ht="21.75" x14ac:dyDescent="0.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</row>
    <row r="319" spans="1:15" ht="21.75" x14ac:dyDescent="0.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</row>
    <row r="320" spans="1:15" ht="21.75" x14ac:dyDescent="0.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</row>
    <row r="321" spans="1:15" ht="21.75" x14ac:dyDescent="0.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</row>
    <row r="322" spans="1:15" ht="21.75" x14ac:dyDescent="0.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</row>
    <row r="323" spans="1:15" ht="21.75" x14ac:dyDescent="0.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</row>
    <row r="324" spans="1:15" ht="21.75" x14ac:dyDescent="0.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</row>
    <row r="325" spans="1:15" ht="21.75" x14ac:dyDescent="0.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</row>
    <row r="326" spans="1:15" ht="21.75" x14ac:dyDescent="0.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</row>
    <row r="327" spans="1:15" ht="21.75" x14ac:dyDescent="0.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</row>
    <row r="328" spans="1:15" ht="21.75" x14ac:dyDescent="0.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</row>
    <row r="329" spans="1:15" ht="21.75" x14ac:dyDescent="0.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</row>
    <row r="330" spans="1:15" ht="21.75" x14ac:dyDescent="0.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</row>
    <row r="331" spans="1:15" ht="21.75" x14ac:dyDescent="0.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</row>
    <row r="332" spans="1:15" ht="21.75" x14ac:dyDescent="0.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</row>
    <row r="333" spans="1:15" ht="21.75" x14ac:dyDescent="0.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</row>
    <row r="334" spans="1:15" ht="21.75" x14ac:dyDescent="0.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</row>
    <row r="335" spans="1:15" ht="21.75" x14ac:dyDescent="0.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</row>
    <row r="336" spans="1:15" ht="21.75" x14ac:dyDescent="0.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</row>
    <row r="337" spans="1:15" ht="21.75" x14ac:dyDescent="0.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</row>
    <row r="338" spans="1:15" ht="21.75" x14ac:dyDescent="0.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</row>
    <row r="339" spans="1:15" ht="21.75" x14ac:dyDescent="0.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</row>
    <row r="340" spans="1:15" ht="21.75" x14ac:dyDescent="0.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</row>
    <row r="341" spans="1:15" ht="21.75" x14ac:dyDescent="0.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</row>
    <row r="342" spans="1:15" ht="21.75" x14ac:dyDescent="0.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</row>
    <row r="343" spans="1:15" ht="21.75" x14ac:dyDescent="0.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</row>
    <row r="344" spans="1:15" ht="21.75" x14ac:dyDescent="0.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</row>
    <row r="345" spans="1:15" ht="21.75" x14ac:dyDescent="0.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</row>
    <row r="346" spans="1:15" ht="21.75" x14ac:dyDescent="0.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</row>
    <row r="347" spans="1:15" ht="21.75" x14ac:dyDescent="0.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</row>
    <row r="348" spans="1:15" ht="21.75" x14ac:dyDescent="0.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</row>
    <row r="349" spans="1:15" ht="21.75" x14ac:dyDescent="0.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</row>
    <row r="350" spans="1:15" ht="21.75" x14ac:dyDescent="0.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</row>
    <row r="351" spans="1:15" ht="21.75" x14ac:dyDescent="0.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</row>
    <row r="352" spans="1:15" ht="21.75" x14ac:dyDescent="0.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</row>
    <row r="353" spans="1:15" ht="21.75" x14ac:dyDescent="0.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</row>
    <row r="354" spans="1:15" ht="21.75" x14ac:dyDescent="0.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</row>
    <row r="355" spans="1:15" ht="21.75" x14ac:dyDescent="0.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</row>
    <row r="356" spans="1:15" ht="21.75" x14ac:dyDescent="0.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</row>
    <row r="357" spans="1:15" ht="21.75" x14ac:dyDescent="0.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</row>
    <row r="358" spans="1:15" ht="21.75" x14ac:dyDescent="0.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</row>
    <row r="359" spans="1:15" ht="21.75" x14ac:dyDescent="0.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</row>
    <row r="360" spans="1:15" ht="21.75" x14ac:dyDescent="0.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</row>
    <row r="361" spans="1:15" ht="21.75" x14ac:dyDescent="0.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</row>
    <row r="362" spans="1:15" ht="21.75" x14ac:dyDescent="0.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</row>
    <row r="363" spans="1:15" ht="21.75" x14ac:dyDescent="0.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</row>
    <row r="364" spans="1:15" ht="21.75" x14ac:dyDescent="0.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</row>
    <row r="365" spans="1:15" ht="21.75" x14ac:dyDescent="0.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</row>
    <row r="366" spans="1:15" ht="21.75" x14ac:dyDescent="0.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</row>
    <row r="367" spans="1:15" ht="21.75" x14ac:dyDescent="0.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</row>
    <row r="368" spans="1:15" ht="21.75" x14ac:dyDescent="0.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</row>
    <row r="369" spans="1:15" ht="21.75" x14ac:dyDescent="0.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</row>
    <row r="370" spans="1:15" ht="21.75" x14ac:dyDescent="0.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</row>
    <row r="371" spans="1:15" ht="21.75" x14ac:dyDescent="0.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</row>
    <row r="372" spans="1:15" ht="21.75" x14ac:dyDescent="0.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</row>
    <row r="373" spans="1:15" ht="21.75" x14ac:dyDescent="0.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</row>
    <row r="374" spans="1:15" ht="21.75" x14ac:dyDescent="0.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</row>
    <row r="375" spans="1:15" ht="21.75" x14ac:dyDescent="0.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</row>
    <row r="376" spans="1:15" ht="21.75" x14ac:dyDescent="0.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</row>
    <row r="377" spans="1:15" ht="21.75" x14ac:dyDescent="0.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</row>
    <row r="378" spans="1:15" ht="21.75" x14ac:dyDescent="0.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</row>
    <row r="379" spans="1:15" ht="21.75" x14ac:dyDescent="0.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</row>
    <row r="380" spans="1:15" ht="21.75" x14ac:dyDescent="0.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</row>
    <row r="381" spans="1:15" ht="21.75" x14ac:dyDescent="0.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</row>
    <row r="382" spans="1:15" ht="21.75" x14ac:dyDescent="0.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1:15" ht="21.75" x14ac:dyDescent="0.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1:15" ht="21.75" x14ac:dyDescent="0.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1:15" ht="21.75" x14ac:dyDescent="0.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1:15" ht="21.75" x14ac:dyDescent="0.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1:15" ht="21.75" x14ac:dyDescent="0.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1:15" ht="21.75" x14ac:dyDescent="0.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1:15" ht="21.75" x14ac:dyDescent="0.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1:15" ht="21.75" x14ac:dyDescent="0.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1:15" ht="21.75" x14ac:dyDescent="0.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1:15" ht="21.75" x14ac:dyDescent="0.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1:15" ht="21.75" x14ac:dyDescent="0.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1:15" ht="21.75" x14ac:dyDescent="0.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1:15" ht="21.75" x14ac:dyDescent="0.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1:15" ht="21.75" x14ac:dyDescent="0.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1:15" ht="21.75" x14ac:dyDescent="0.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1:15" ht="21.75" x14ac:dyDescent="0.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</row>
    <row r="399" spans="1:15" ht="21.75" x14ac:dyDescent="0.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1:15" ht="21.75" x14ac:dyDescent="0.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1:15" ht="21.75" x14ac:dyDescent="0.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1:15" ht="21.75" x14ac:dyDescent="0.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1:15" ht="21.75" x14ac:dyDescent="0.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1:15" ht="21.75" x14ac:dyDescent="0.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1:15" ht="21.75" x14ac:dyDescent="0.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1:15" ht="21.75" x14ac:dyDescent="0.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1:15" ht="21.75" x14ac:dyDescent="0.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1:15" ht="21.75" x14ac:dyDescent="0.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1:15" ht="21.75" x14ac:dyDescent="0.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1:15" ht="21.75" x14ac:dyDescent="0.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1:15" ht="21.75" x14ac:dyDescent="0.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1:15" ht="21.75" x14ac:dyDescent="0.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1:15" ht="21.75" x14ac:dyDescent="0.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1:15" ht="21.75" x14ac:dyDescent="0.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1:15" ht="21.75" x14ac:dyDescent="0.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1:15" ht="21.75" x14ac:dyDescent="0.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1:15" ht="21.75" x14ac:dyDescent="0.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1:15" ht="21.75" x14ac:dyDescent="0.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1:15" ht="21.75" x14ac:dyDescent="0.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1:15" ht="21.75" x14ac:dyDescent="0.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1:15" ht="21.75" x14ac:dyDescent="0.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</sheetData>
  <mergeCells count="29">
    <mergeCell ref="A52:B52"/>
    <mergeCell ref="P8:P9"/>
    <mergeCell ref="Q8:U8"/>
    <mergeCell ref="V8:V9"/>
    <mergeCell ref="D10:D11"/>
    <mergeCell ref="F10:F11"/>
    <mergeCell ref="H10:H11"/>
    <mergeCell ref="J10:J11"/>
    <mergeCell ref="L10:L11"/>
    <mergeCell ref="N10:N11"/>
    <mergeCell ref="A7:A11"/>
    <mergeCell ref="B7:B11"/>
    <mergeCell ref="C7:L7"/>
    <mergeCell ref="M7:N9"/>
    <mergeCell ref="O7:O11"/>
    <mergeCell ref="C8:D9"/>
    <mergeCell ref="P1:W1"/>
    <mergeCell ref="A2:O2"/>
    <mergeCell ref="P2:W2"/>
    <mergeCell ref="E8:F9"/>
    <mergeCell ref="G8:H9"/>
    <mergeCell ref="I8:J9"/>
    <mergeCell ref="K8:L9"/>
    <mergeCell ref="A1:O1"/>
    <mergeCell ref="B55:E55"/>
    <mergeCell ref="B56:E56"/>
    <mergeCell ref="B57:E57"/>
    <mergeCell ref="H56:M56"/>
    <mergeCell ref="H55:M55"/>
  </mergeCells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50"/>
  <sheetViews>
    <sheetView topLeftCell="A10" workbookViewId="0">
      <selection activeCell="Q12" sqref="Q12"/>
    </sheetView>
  </sheetViews>
  <sheetFormatPr defaultRowHeight="14.25" x14ac:dyDescent="0.2"/>
  <cols>
    <col min="1" max="1" width="3.25" customWidth="1"/>
    <col min="2" max="2" width="21.5" customWidth="1"/>
    <col min="3" max="3" width="4.625" customWidth="1"/>
    <col min="4" max="5" width="4.125" customWidth="1"/>
    <col min="6" max="6" width="4.75" customWidth="1"/>
    <col min="7" max="7" width="4.375" customWidth="1"/>
    <col min="8" max="8" width="3.875" customWidth="1"/>
    <col min="9" max="10" width="5.5" style="2" customWidth="1"/>
  </cols>
  <sheetData>
    <row r="1" spans="1:17" x14ac:dyDescent="0.2">
      <c r="A1" s="153" t="s">
        <v>236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2" spans="1:17" ht="22.5" thickBot="1" x14ac:dyDescent="0.55000000000000004">
      <c r="A2" s="124" t="s">
        <v>49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27"/>
      <c r="N2" s="27"/>
      <c r="O2" s="27"/>
      <c r="P2" s="27"/>
      <c r="Q2" s="27"/>
    </row>
    <row r="3" spans="1:17" ht="21.75" x14ac:dyDescent="0.5">
      <c r="A3" s="77"/>
      <c r="B3" s="70" t="str">
        <f>ผลสัมฤทธิ์1.1.5!$B$3</f>
        <v>ชั้นมัธยมมศึกษาปีที่</v>
      </c>
      <c r="C3" s="82" t="str">
        <f>อ่าน!C3</f>
        <v>2</v>
      </c>
      <c r="D3" s="70"/>
      <c r="E3" s="77" t="s">
        <v>227</v>
      </c>
      <c r="F3" s="77"/>
      <c r="G3" s="83">
        <f>อ่าน!G3</f>
        <v>2566</v>
      </c>
      <c r="H3" s="77"/>
      <c r="I3" s="78"/>
      <c r="J3" s="78"/>
      <c r="K3" s="77"/>
      <c r="L3" s="77"/>
      <c r="M3" s="77"/>
      <c r="N3" s="77"/>
      <c r="O3" s="77"/>
      <c r="P3" s="77"/>
      <c r="Q3" s="77"/>
    </row>
    <row r="4" spans="1:17" ht="17.25" x14ac:dyDescent="0.4">
      <c r="A4" s="149" t="s">
        <v>8</v>
      </c>
      <c r="B4" s="149" t="s">
        <v>241</v>
      </c>
      <c r="C4" s="160" t="s">
        <v>237</v>
      </c>
      <c r="D4" s="160"/>
      <c r="E4" s="160" t="s">
        <v>238</v>
      </c>
      <c r="F4" s="160"/>
      <c r="G4" s="160" t="s">
        <v>239</v>
      </c>
      <c r="H4" s="160"/>
      <c r="I4" s="160" t="s">
        <v>242</v>
      </c>
      <c r="J4" s="160"/>
      <c r="K4" s="149" t="s">
        <v>248</v>
      </c>
      <c r="L4" s="80" t="s">
        <v>7</v>
      </c>
    </row>
    <row r="5" spans="1:17" ht="17.25" x14ac:dyDescent="0.4">
      <c r="A5" s="149"/>
      <c r="B5" s="149"/>
      <c r="C5" s="84" t="s">
        <v>60</v>
      </c>
      <c r="D5" s="84" t="s">
        <v>61</v>
      </c>
      <c r="E5" s="84" t="s">
        <v>60</v>
      </c>
      <c r="F5" s="84" t="s">
        <v>61</v>
      </c>
      <c r="G5" s="84" t="s">
        <v>60</v>
      </c>
      <c r="H5" s="84" t="s">
        <v>61</v>
      </c>
      <c r="I5" s="84" t="s">
        <v>60</v>
      </c>
      <c r="J5" s="84" t="s">
        <v>61</v>
      </c>
      <c r="K5" s="149"/>
      <c r="L5" s="81" t="s">
        <v>240</v>
      </c>
    </row>
    <row r="6" spans="1:17" ht="17.25" x14ac:dyDescent="0.4">
      <c r="A6" s="84">
        <f>สรุป1.2.4!A12</f>
        <v>1</v>
      </c>
      <c r="B6" s="84" t="str">
        <f>รายชื่อนักเรียน!B6</f>
        <v>ศักดิ์นฤน  บางรัก</v>
      </c>
      <c r="C6" s="100">
        <f>สรุปคุณธรรม1.2.1!K10</f>
        <v>24</v>
      </c>
      <c r="D6" s="100">
        <f>สรุปคุณธรรม1.2.1!L10</f>
        <v>100</v>
      </c>
      <c r="E6" s="100">
        <f>สรุป1.2.2!I12</f>
        <v>0</v>
      </c>
      <c r="F6" s="100">
        <f>สรุป1.2.2!J12</f>
        <v>0</v>
      </c>
      <c r="G6" s="100">
        <f>'สรุป 1.2.3'!G12</f>
        <v>0</v>
      </c>
      <c r="H6" s="100">
        <f>'สรุป 1.2.3'!H12</f>
        <v>0</v>
      </c>
      <c r="I6" s="100">
        <f>สรุป1.2.4!M12</f>
        <v>0</v>
      </c>
      <c r="J6" s="100">
        <f>สรุป1.2.4!N12</f>
        <v>0</v>
      </c>
      <c r="K6" s="100">
        <f>AVERAGE(D6,F6,H6,J6)</f>
        <v>25</v>
      </c>
      <c r="L6" s="84" t="str">
        <f>IF(K6&gt;=90,"ยอดเยี่ยม",IF(K6&gt;=80,"ดีเลิศ",IF(K6&gt;=70,"ดี",IF(K6&gt;=50,"ปานกลาง",IF(K6&lt;50,"กำลังพัฒนา")))))</f>
        <v>กำลังพัฒนา</v>
      </c>
    </row>
    <row r="7" spans="1:17" ht="17.25" x14ac:dyDescent="0.4">
      <c r="A7" s="84">
        <f>สรุป1.2.4!A13</f>
        <v>2</v>
      </c>
      <c r="B7" s="84" t="str">
        <f>รายชื่อนักเรียน!B7</f>
        <v>ภานุวัฒน์ ทองเขียว</v>
      </c>
      <c r="C7" s="100">
        <f>สรุปคุณธรรม1.2.1!K11</f>
        <v>0</v>
      </c>
      <c r="D7" s="100">
        <f>สรุปคุณธรรม1.2.1!L11</f>
        <v>0</v>
      </c>
      <c r="E7" s="100">
        <f>สรุป1.2.2!I13</f>
        <v>0</v>
      </c>
      <c r="F7" s="100">
        <f>สรุป1.2.2!J13</f>
        <v>0</v>
      </c>
      <c r="G7" s="100">
        <f>'สรุป 1.2.3'!G13</f>
        <v>0</v>
      </c>
      <c r="H7" s="100">
        <f>'สรุป 1.2.3'!H13</f>
        <v>0</v>
      </c>
      <c r="I7" s="100">
        <f>สรุป1.2.4!M13</f>
        <v>0</v>
      </c>
      <c r="J7" s="100">
        <f>สรุป1.2.4!N13</f>
        <v>0</v>
      </c>
      <c r="K7" s="84">
        <f t="shared" ref="K7:K46" si="0">AVERAGE(D7,F7,H7,J7)</f>
        <v>0</v>
      </c>
      <c r="L7" s="84" t="str">
        <f t="shared" ref="L7:L46" si="1">IF(K7&gt;=90,"ยอดเยี่ยม",IF(K7&gt;=80,"ดีเลิศ",IF(K7&gt;=70,"ดี",IF(K7&gt;=50,"ปานกลาง",IF(K7&lt;50,"กำลังพัฒนา")))))</f>
        <v>กำลังพัฒนา</v>
      </c>
    </row>
    <row r="8" spans="1:17" ht="17.25" x14ac:dyDescent="0.4">
      <c r="A8" s="84">
        <f>สรุป1.2.4!A14</f>
        <v>3</v>
      </c>
      <c r="B8" s="84" t="str">
        <f>รายชื่อนักเรียน!B8</f>
        <v>ดนุเดช  จิวะระศิริ</v>
      </c>
      <c r="C8" s="100">
        <f>สรุปคุณธรรม1.2.1!K12</f>
        <v>0</v>
      </c>
      <c r="D8" s="100">
        <f>สรุปคุณธรรม1.2.1!L12</f>
        <v>0</v>
      </c>
      <c r="E8" s="100">
        <f>สรุป1.2.2!I14</f>
        <v>0</v>
      </c>
      <c r="F8" s="100">
        <f>สรุป1.2.2!J14</f>
        <v>0</v>
      </c>
      <c r="G8" s="100">
        <f>'สรุป 1.2.3'!G14</f>
        <v>0</v>
      </c>
      <c r="H8" s="100">
        <f>'สรุป 1.2.3'!H14</f>
        <v>0</v>
      </c>
      <c r="I8" s="100">
        <f>สรุป1.2.4!M14</f>
        <v>0</v>
      </c>
      <c r="J8" s="100">
        <f>สรุป1.2.4!N14</f>
        <v>0</v>
      </c>
      <c r="K8" s="84">
        <f t="shared" si="0"/>
        <v>0</v>
      </c>
      <c r="L8" s="84" t="str">
        <f t="shared" si="1"/>
        <v>กำลังพัฒนา</v>
      </c>
    </row>
    <row r="9" spans="1:17" ht="17.25" x14ac:dyDescent="0.4">
      <c r="A9" s="84">
        <f>สรุป1.2.4!A15</f>
        <v>4</v>
      </c>
      <c r="B9" s="84" t="str">
        <f>รายชื่อนักเรียน!B9</f>
        <v>ยุวรัตน์  น้อยขาว</v>
      </c>
      <c r="C9" s="100">
        <f>สรุปคุณธรรม1.2.1!K13</f>
        <v>0</v>
      </c>
      <c r="D9" s="100">
        <f>สรุปคุณธรรม1.2.1!L13</f>
        <v>0</v>
      </c>
      <c r="E9" s="100">
        <f>สรุป1.2.2!I15</f>
        <v>0</v>
      </c>
      <c r="F9" s="100">
        <f>สรุป1.2.2!J15</f>
        <v>0</v>
      </c>
      <c r="G9" s="100">
        <f>'สรุป 1.2.3'!G15</f>
        <v>0</v>
      </c>
      <c r="H9" s="100">
        <f>'สรุป 1.2.3'!H15</f>
        <v>0</v>
      </c>
      <c r="I9" s="100">
        <f>สรุป1.2.4!M15</f>
        <v>0</v>
      </c>
      <c r="J9" s="100">
        <f>สรุป1.2.4!N15</f>
        <v>0</v>
      </c>
      <c r="K9" s="84">
        <f t="shared" si="0"/>
        <v>0</v>
      </c>
      <c r="L9" s="84" t="str">
        <f t="shared" si="1"/>
        <v>กำลังพัฒนา</v>
      </c>
    </row>
    <row r="10" spans="1:17" ht="17.25" x14ac:dyDescent="0.4">
      <c r="A10" s="84">
        <f>สรุป1.2.4!A16</f>
        <v>5</v>
      </c>
      <c r="B10" s="84" t="str">
        <f>รายชื่อนักเรียน!B10</f>
        <v>สุภาวดี  หิรันรัตน์</v>
      </c>
      <c r="C10" s="100">
        <f>สรุปคุณธรรม1.2.1!K14</f>
        <v>0</v>
      </c>
      <c r="D10" s="100">
        <f>สรุปคุณธรรม1.2.1!L14</f>
        <v>0</v>
      </c>
      <c r="E10" s="100">
        <f>สรุป1.2.2!I16</f>
        <v>0</v>
      </c>
      <c r="F10" s="100">
        <f>สรุป1.2.2!J16</f>
        <v>0</v>
      </c>
      <c r="G10" s="100">
        <f>'สรุป 1.2.3'!G16</f>
        <v>0</v>
      </c>
      <c r="H10" s="100">
        <f>'สรุป 1.2.3'!H16</f>
        <v>0</v>
      </c>
      <c r="I10" s="100">
        <f>สรุป1.2.4!M16</f>
        <v>0</v>
      </c>
      <c r="J10" s="100">
        <f>สรุป1.2.4!N16</f>
        <v>0</v>
      </c>
      <c r="K10" s="84">
        <f t="shared" si="0"/>
        <v>0</v>
      </c>
      <c r="L10" s="84" t="str">
        <f t="shared" si="1"/>
        <v>กำลังพัฒนา</v>
      </c>
    </row>
    <row r="11" spans="1:17" ht="17.25" x14ac:dyDescent="0.4">
      <c r="A11" s="84">
        <f>สรุป1.2.4!A17</f>
        <v>6</v>
      </c>
      <c r="B11" s="84" t="str">
        <f>รายชื่อนักเรียน!B11</f>
        <v>ณวรา  สว่างแสง</v>
      </c>
      <c r="C11" s="100">
        <f>สรุปคุณธรรม1.2.1!K15</f>
        <v>0</v>
      </c>
      <c r="D11" s="100">
        <f>สรุปคุณธรรม1.2.1!L15</f>
        <v>0</v>
      </c>
      <c r="E11" s="100">
        <f>สรุป1.2.2!I17</f>
        <v>0</v>
      </c>
      <c r="F11" s="100">
        <f>สรุป1.2.2!J17</f>
        <v>0</v>
      </c>
      <c r="G11" s="100">
        <f>'สรุป 1.2.3'!G17</f>
        <v>0</v>
      </c>
      <c r="H11" s="100">
        <f>'สรุป 1.2.3'!H17</f>
        <v>0</v>
      </c>
      <c r="I11" s="100">
        <f>สรุป1.2.4!M17</f>
        <v>0</v>
      </c>
      <c r="J11" s="100">
        <f>สรุป1.2.4!N17</f>
        <v>0</v>
      </c>
      <c r="K11" s="84">
        <f t="shared" si="0"/>
        <v>0</v>
      </c>
      <c r="L11" s="84" t="str">
        <f t="shared" si="1"/>
        <v>กำลังพัฒนา</v>
      </c>
    </row>
    <row r="12" spans="1:17" ht="17.25" x14ac:dyDescent="0.4">
      <c r="A12" s="84">
        <f>สรุป1.2.4!A18</f>
        <v>7</v>
      </c>
      <c r="B12" s="84" t="str">
        <f>รายชื่อนักเรียน!B12</f>
        <v>ฐิติรัตน์  ทองเขียว</v>
      </c>
      <c r="C12" s="100">
        <f>สรุปคุณธรรม1.2.1!K16</f>
        <v>0</v>
      </c>
      <c r="D12" s="100">
        <f>สรุปคุณธรรม1.2.1!L16</f>
        <v>0</v>
      </c>
      <c r="E12" s="100">
        <f>สรุป1.2.2!I18</f>
        <v>0</v>
      </c>
      <c r="F12" s="100">
        <f>สรุป1.2.2!J18</f>
        <v>0</v>
      </c>
      <c r="G12" s="100">
        <f>'สรุป 1.2.3'!G18</f>
        <v>0</v>
      </c>
      <c r="H12" s="100">
        <f>'สรุป 1.2.3'!H18</f>
        <v>0</v>
      </c>
      <c r="I12" s="100">
        <f>สรุป1.2.4!M18</f>
        <v>0</v>
      </c>
      <c r="J12" s="100">
        <f>สรุป1.2.4!N18</f>
        <v>0</v>
      </c>
      <c r="K12" s="84">
        <f t="shared" si="0"/>
        <v>0</v>
      </c>
      <c r="L12" s="84" t="str">
        <f t="shared" si="1"/>
        <v>กำลังพัฒนา</v>
      </c>
    </row>
    <row r="13" spans="1:17" ht="17.25" x14ac:dyDescent="0.4">
      <c r="A13" s="84">
        <f>สรุป1.2.4!A19</f>
        <v>8</v>
      </c>
      <c r="B13" s="84" t="str">
        <f>รายชื่อนักเรียน!B13</f>
        <v>วรัญชลี  พัวเจริญ</v>
      </c>
      <c r="C13" s="100">
        <f>สรุปคุณธรรม1.2.1!K17</f>
        <v>0</v>
      </c>
      <c r="D13" s="100">
        <f>สรุปคุณธรรม1.2.1!L17</f>
        <v>0</v>
      </c>
      <c r="E13" s="100">
        <f>สรุป1.2.2!I19</f>
        <v>0</v>
      </c>
      <c r="F13" s="100">
        <f>สรุป1.2.2!J19</f>
        <v>0</v>
      </c>
      <c r="G13" s="100">
        <f>'สรุป 1.2.3'!G19</f>
        <v>0</v>
      </c>
      <c r="H13" s="100">
        <f>'สรุป 1.2.3'!H19</f>
        <v>0</v>
      </c>
      <c r="I13" s="100">
        <f>สรุป1.2.4!M19</f>
        <v>0</v>
      </c>
      <c r="J13" s="100">
        <f>สรุป1.2.4!N19</f>
        <v>0</v>
      </c>
      <c r="K13" s="84">
        <f t="shared" si="0"/>
        <v>0</v>
      </c>
      <c r="L13" s="84" t="str">
        <f t="shared" si="1"/>
        <v>กำลังพัฒนา</v>
      </c>
    </row>
    <row r="14" spans="1:17" ht="17.25" x14ac:dyDescent="0.4">
      <c r="A14" s="84">
        <f>สรุป1.2.4!A20</f>
        <v>9</v>
      </c>
      <c r="B14" s="84" t="str">
        <f>รายชื่อนักเรียน!B14</f>
        <v>ภูวนัย  ทองปาน</v>
      </c>
      <c r="C14" s="100">
        <f>สรุปคุณธรรม1.2.1!K18</f>
        <v>0</v>
      </c>
      <c r="D14" s="100">
        <f>สรุปคุณธรรม1.2.1!L18</f>
        <v>0</v>
      </c>
      <c r="E14" s="100">
        <f>สรุป1.2.2!I20</f>
        <v>0</v>
      </c>
      <c r="F14" s="100">
        <f>สรุป1.2.2!J20</f>
        <v>0</v>
      </c>
      <c r="G14" s="100">
        <f>'สรุป 1.2.3'!G20</f>
        <v>0</v>
      </c>
      <c r="H14" s="100">
        <f>'สรุป 1.2.3'!H20</f>
        <v>0</v>
      </c>
      <c r="I14" s="100">
        <f>สรุป1.2.4!M20</f>
        <v>0</v>
      </c>
      <c r="J14" s="100">
        <f>สรุป1.2.4!N20</f>
        <v>0</v>
      </c>
      <c r="K14" s="84">
        <f t="shared" si="0"/>
        <v>0</v>
      </c>
      <c r="L14" s="84" t="str">
        <f t="shared" si="1"/>
        <v>กำลังพัฒนา</v>
      </c>
    </row>
    <row r="15" spans="1:17" ht="17.25" x14ac:dyDescent="0.4">
      <c r="A15" s="84">
        <f>สรุป1.2.4!A21</f>
        <v>10</v>
      </c>
      <c r="B15" s="84" t="str">
        <f>รายชื่อนักเรียน!B15</f>
        <v>นนทพัทธ์  ทิพย์ภาที</v>
      </c>
      <c r="C15" s="100">
        <f>สรุปคุณธรรม1.2.1!K19</f>
        <v>0</v>
      </c>
      <c r="D15" s="100">
        <f>สรุปคุณธรรม1.2.1!L19</f>
        <v>0</v>
      </c>
      <c r="E15" s="100">
        <f>สรุป1.2.2!I21</f>
        <v>0</v>
      </c>
      <c r="F15" s="100">
        <f>สรุป1.2.2!J21</f>
        <v>0</v>
      </c>
      <c r="G15" s="100">
        <f>'สรุป 1.2.3'!G21</f>
        <v>0</v>
      </c>
      <c r="H15" s="100">
        <f>'สรุป 1.2.3'!H21</f>
        <v>0</v>
      </c>
      <c r="I15" s="100">
        <f>สรุป1.2.4!M21</f>
        <v>0</v>
      </c>
      <c r="J15" s="100">
        <f>สรุป1.2.4!N21</f>
        <v>0</v>
      </c>
      <c r="K15" s="84">
        <f t="shared" si="0"/>
        <v>0</v>
      </c>
      <c r="L15" s="84" t="str">
        <f t="shared" si="1"/>
        <v>กำลังพัฒนา</v>
      </c>
    </row>
    <row r="16" spans="1:17" ht="17.25" x14ac:dyDescent="0.4">
      <c r="A16" s="84">
        <f>สรุป1.2.4!A22</f>
        <v>11</v>
      </c>
      <c r="B16" s="84" t="str">
        <f>รายชื่อนักเรียน!B16</f>
        <v>สุวรรณ  สุรีย์แสง</v>
      </c>
      <c r="C16" s="100">
        <f>สรุปคุณธรรม1.2.1!K20</f>
        <v>0</v>
      </c>
      <c r="D16" s="100">
        <f>สรุปคุณธรรม1.2.1!L20</f>
        <v>0</v>
      </c>
      <c r="E16" s="100">
        <f>สรุป1.2.2!I22</f>
        <v>0</v>
      </c>
      <c r="F16" s="100">
        <f>สรุป1.2.2!J22</f>
        <v>0</v>
      </c>
      <c r="G16" s="100">
        <f>'สรุป 1.2.3'!G22</f>
        <v>0</v>
      </c>
      <c r="H16" s="100">
        <f>'สรุป 1.2.3'!H22</f>
        <v>0</v>
      </c>
      <c r="I16" s="100">
        <f>สรุป1.2.4!M22</f>
        <v>0</v>
      </c>
      <c r="J16" s="100">
        <f>สรุป1.2.4!N22</f>
        <v>0</v>
      </c>
      <c r="K16" s="84">
        <f t="shared" si="0"/>
        <v>0</v>
      </c>
      <c r="L16" s="84" t="str">
        <f t="shared" si="1"/>
        <v>กำลังพัฒนา</v>
      </c>
    </row>
    <row r="17" spans="1:12" ht="17.25" x14ac:dyDescent="0.4">
      <c r="A17" s="84">
        <f>สรุป1.2.4!A23</f>
        <v>12</v>
      </c>
      <c r="B17" s="84" t="str">
        <f>รายชื่อนักเรียน!B17</f>
        <v>ญาณภัทร  จุฑารัตนพันธ์</v>
      </c>
      <c r="C17" s="100">
        <f>สรุปคุณธรรม1.2.1!K21</f>
        <v>0</v>
      </c>
      <c r="D17" s="100">
        <f>สรุปคุณธรรม1.2.1!L21</f>
        <v>0</v>
      </c>
      <c r="E17" s="100">
        <f>สรุป1.2.2!I23</f>
        <v>0</v>
      </c>
      <c r="F17" s="100">
        <f>สรุป1.2.2!J23</f>
        <v>0</v>
      </c>
      <c r="G17" s="100">
        <f>'สรุป 1.2.3'!G23</f>
        <v>0</v>
      </c>
      <c r="H17" s="100">
        <f>'สรุป 1.2.3'!H23</f>
        <v>0</v>
      </c>
      <c r="I17" s="100">
        <f>สรุป1.2.4!M23</f>
        <v>0</v>
      </c>
      <c r="J17" s="100">
        <f>สรุป1.2.4!N23</f>
        <v>0</v>
      </c>
      <c r="K17" s="84">
        <f t="shared" si="0"/>
        <v>0</v>
      </c>
      <c r="L17" s="84" t="str">
        <f t="shared" si="1"/>
        <v>กำลังพัฒนา</v>
      </c>
    </row>
    <row r="18" spans="1:12" ht="17.25" x14ac:dyDescent="0.4">
      <c r="A18" s="84">
        <f>สรุป1.2.4!A24</f>
        <v>13</v>
      </c>
      <c r="B18" s="84" t="str">
        <f>รายชื่อนักเรียน!B18</f>
        <v>อนุภัทร  เกียงเตียด</v>
      </c>
      <c r="C18" s="100">
        <f>สรุปคุณธรรม1.2.1!K22</f>
        <v>0</v>
      </c>
      <c r="D18" s="100">
        <f>สรุปคุณธรรม1.2.1!L22</f>
        <v>0</v>
      </c>
      <c r="E18" s="100">
        <f>สรุป1.2.2!I24</f>
        <v>0</v>
      </c>
      <c r="F18" s="100">
        <f>สรุป1.2.2!J24</f>
        <v>0</v>
      </c>
      <c r="G18" s="100">
        <f>'สรุป 1.2.3'!G24</f>
        <v>0</v>
      </c>
      <c r="H18" s="100">
        <f>'สรุป 1.2.3'!H24</f>
        <v>0</v>
      </c>
      <c r="I18" s="100">
        <f>สรุป1.2.4!M24</f>
        <v>0</v>
      </c>
      <c r="J18" s="100">
        <f>สรุป1.2.4!N24</f>
        <v>0</v>
      </c>
      <c r="K18" s="84">
        <f t="shared" si="0"/>
        <v>0</v>
      </c>
      <c r="L18" s="84" t="str">
        <f t="shared" si="1"/>
        <v>กำลังพัฒนา</v>
      </c>
    </row>
    <row r="19" spans="1:12" ht="17.25" x14ac:dyDescent="0.4">
      <c r="A19" s="84">
        <f>สรุป1.2.4!A25</f>
        <v>14</v>
      </c>
      <c r="B19" s="84" t="str">
        <f>รายชื่อนักเรียน!B19</f>
        <v>ทินภัทร  บุบผาทอง</v>
      </c>
      <c r="C19" s="100">
        <f>สรุปคุณธรรม1.2.1!K23</f>
        <v>0</v>
      </c>
      <c r="D19" s="100">
        <f>สรุปคุณธรรม1.2.1!L23</f>
        <v>0</v>
      </c>
      <c r="E19" s="100">
        <f>สรุป1.2.2!I25</f>
        <v>0</v>
      </c>
      <c r="F19" s="100">
        <f>สรุป1.2.2!J25</f>
        <v>0</v>
      </c>
      <c r="G19" s="100">
        <f>'สรุป 1.2.3'!G25</f>
        <v>0</v>
      </c>
      <c r="H19" s="100">
        <f>'สรุป 1.2.3'!H25</f>
        <v>0</v>
      </c>
      <c r="I19" s="100">
        <f>สรุป1.2.4!M25</f>
        <v>0</v>
      </c>
      <c r="J19" s="100">
        <f>สรุป1.2.4!N25</f>
        <v>0</v>
      </c>
      <c r="K19" s="84">
        <f t="shared" si="0"/>
        <v>0</v>
      </c>
      <c r="L19" s="84" t="str">
        <f t="shared" si="1"/>
        <v>กำลังพัฒนา</v>
      </c>
    </row>
    <row r="20" spans="1:12" ht="17.25" x14ac:dyDescent="0.4">
      <c r="A20" s="84">
        <f>สรุป1.2.4!A26</f>
        <v>15</v>
      </c>
      <c r="B20" s="84" t="str">
        <f>รายชื่อนักเรียน!B20</f>
        <v>แพรวรุ่ง  คงเจาะ</v>
      </c>
      <c r="C20" s="100">
        <f>สรุปคุณธรรม1.2.1!K24</f>
        <v>0</v>
      </c>
      <c r="D20" s="100">
        <f>สรุปคุณธรรม1.2.1!L24</f>
        <v>0</v>
      </c>
      <c r="E20" s="100">
        <f>สรุป1.2.2!I26</f>
        <v>0</v>
      </c>
      <c r="F20" s="100">
        <f>สรุป1.2.2!J26</f>
        <v>0</v>
      </c>
      <c r="G20" s="100">
        <f>'สรุป 1.2.3'!G26</f>
        <v>0</v>
      </c>
      <c r="H20" s="100">
        <f>'สรุป 1.2.3'!H26</f>
        <v>0</v>
      </c>
      <c r="I20" s="100">
        <f>สรุป1.2.4!M26</f>
        <v>0</v>
      </c>
      <c r="J20" s="100">
        <f>สรุป1.2.4!N26</f>
        <v>0</v>
      </c>
      <c r="K20" s="84">
        <f t="shared" si="0"/>
        <v>0</v>
      </c>
      <c r="L20" s="84" t="str">
        <f t="shared" si="1"/>
        <v>กำลังพัฒนา</v>
      </c>
    </row>
    <row r="21" spans="1:12" ht="17.25" x14ac:dyDescent="0.4">
      <c r="A21" s="84">
        <f>สรุป1.2.4!A27</f>
        <v>16</v>
      </c>
      <c r="B21" s="84" t="str">
        <f>รายชื่อนักเรียน!B21</f>
        <v>เอกพสิษฐ์  ประสาทศิลป์</v>
      </c>
      <c r="C21" s="100">
        <f>สรุปคุณธรรม1.2.1!K25</f>
        <v>0</v>
      </c>
      <c r="D21" s="100">
        <f>สรุปคุณธรรม1.2.1!L25</f>
        <v>0</v>
      </c>
      <c r="E21" s="100">
        <f>สรุป1.2.2!I27</f>
        <v>0</v>
      </c>
      <c r="F21" s="100">
        <f>สรุป1.2.2!J27</f>
        <v>0</v>
      </c>
      <c r="G21" s="100">
        <f>'สรุป 1.2.3'!G27</f>
        <v>0</v>
      </c>
      <c r="H21" s="100">
        <f>'สรุป 1.2.3'!H27</f>
        <v>0</v>
      </c>
      <c r="I21" s="100">
        <f>สรุป1.2.4!M27</f>
        <v>0</v>
      </c>
      <c r="J21" s="100">
        <f>สรุป1.2.4!N27</f>
        <v>0</v>
      </c>
      <c r="K21" s="84">
        <f t="shared" si="0"/>
        <v>0</v>
      </c>
      <c r="L21" s="84" t="str">
        <f t="shared" si="1"/>
        <v>กำลังพัฒนา</v>
      </c>
    </row>
    <row r="22" spans="1:12" ht="17.25" x14ac:dyDescent="0.4">
      <c r="A22" s="84">
        <f>สรุป1.2.4!A28</f>
        <v>17</v>
      </c>
      <c r="B22" s="84" t="str">
        <f>รายชื่อนักเรียน!B22</f>
        <v>แพรพิมุข  ผึ่งผาย</v>
      </c>
      <c r="C22" s="100">
        <f>สรุปคุณธรรม1.2.1!K26</f>
        <v>0</v>
      </c>
      <c r="D22" s="100">
        <f>สรุปคุณธรรม1.2.1!L26</f>
        <v>0</v>
      </c>
      <c r="E22" s="100">
        <f>สรุป1.2.2!I28</f>
        <v>0</v>
      </c>
      <c r="F22" s="100">
        <f>สรุป1.2.2!J28</f>
        <v>0</v>
      </c>
      <c r="G22" s="100">
        <f>'สรุป 1.2.3'!G28</f>
        <v>0</v>
      </c>
      <c r="H22" s="100">
        <f>'สรุป 1.2.3'!H28</f>
        <v>0</v>
      </c>
      <c r="I22" s="100">
        <f>สรุป1.2.4!M28</f>
        <v>0</v>
      </c>
      <c r="J22" s="100">
        <f>สรุป1.2.4!N28</f>
        <v>0</v>
      </c>
      <c r="K22" s="84">
        <f t="shared" si="0"/>
        <v>0</v>
      </c>
      <c r="L22" s="84" t="str">
        <f t="shared" si="1"/>
        <v>กำลังพัฒนา</v>
      </c>
    </row>
    <row r="23" spans="1:12" ht="17.25" x14ac:dyDescent="0.4">
      <c r="A23" s="84">
        <f>สรุป1.2.4!A29</f>
        <v>18</v>
      </c>
      <c r="B23" s="84" t="str">
        <f>รายชื่อนักเรียน!B23</f>
        <v>สรศักดิ์  ทะเลธาร</v>
      </c>
      <c r="C23" s="100">
        <f>สรุปคุณธรรม1.2.1!K27</f>
        <v>0</v>
      </c>
      <c r="D23" s="100">
        <f>สรุปคุณธรรม1.2.1!L27</f>
        <v>0</v>
      </c>
      <c r="E23" s="100">
        <f>สรุป1.2.2!I29</f>
        <v>0</v>
      </c>
      <c r="F23" s="100">
        <f>สรุป1.2.2!J29</f>
        <v>0</v>
      </c>
      <c r="G23" s="100">
        <f>'สรุป 1.2.3'!G29</f>
        <v>0</v>
      </c>
      <c r="H23" s="100">
        <f>'สรุป 1.2.3'!H29</f>
        <v>0</v>
      </c>
      <c r="I23" s="100">
        <f>สรุป1.2.4!M29</f>
        <v>0</v>
      </c>
      <c r="J23" s="100">
        <f>สรุป1.2.4!N29</f>
        <v>0</v>
      </c>
      <c r="K23" s="84">
        <f t="shared" si="0"/>
        <v>0</v>
      </c>
      <c r="L23" s="84" t="str">
        <f t="shared" si="1"/>
        <v>กำลังพัฒนา</v>
      </c>
    </row>
    <row r="24" spans="1:12" ht="17.25" x14ac:dyDescent="0.4">
      <c r="A24" s="84">
        <f>สรุป1.2.4!A30</f>
        <v>19</v>
      </c>
      <c r="B24" s="84" t="str">
        <f>รายชื่อนักเรียน!B24</f>
        <v>อนัญตญา  สัตบงกฏ</v>
      </c>
      <c r="C24" s="100">
        <f>สรุปคุณธรรม1.2.1!K28</f>
        <v>0</v>
      </c>
      <c r="D24" s="100">
        <f>สรุปคุณธรรม1.2.1!L28</f>
        <v>0</v>
      </c>
      <c r="E24" s="100">
        <f>สรุป1.2.2!I30</f>
        <v>0</v>
      </c>
      <c r="F24" s="100">
        <f>สรุป1.2.2!J30</f>
        <v>0</v>
      </c>
      <c r="G24" s="100">
        <f>'สรุป 1.2.3'!G30</f>
        <v>0</v>
      </c>
      <c r="H24" s="100">
        <f>'สรุป 1.2.3'!H30</f>
        <v>0</v>
      </c>
      <c r="I24" s="100">
        <f>สรุป1.2.4!M30</f>
        <v>0</v>
      </c>
      <c r="J24" s="100">
        <f>สรุป1.2.4!N30</f>
        <v>0</v>
      </c>
      <c r="K24" s="84">
        <f t="shared" si="0"/>
        <v>0</v>
      </c>
      <c r="L24" s="84" t="str">
        <f t="shared" si="1"/>
        <v>กำลังพัฒนา</v>
      </c>
    </row>
    <row r="25" spans="1:12" ht="17.25" x14ac:dyDescent="0.4">
      <c r="A25" s="84">
        <f>สรุป1.2.4!A31</f>
        <v>20</v>
      </c>
      <c r="B25" s="84" t="str">
        <f>รายชื่อนักเรียน!B25</f>
        <v>จักรกฤษณ์  ทะเลธาร</v>
      </c>
      <c r="C25" s="100">
        <f>สรุปคุณธรรม1.2.1!K29</f>
        <v>0</v>
      </c>
      <c r="D25" s="100">
        <f>สรุปคุณธรรม1.2.1!L29</f>
        <v>0</v>
      </c>
      <c r="E25" s="100">
        <f>สรุป1.2.2!I31</f>
        <v>0</v>
      </c>
      <c r="F25" s="100">
        <f>สรุป1.2.2!J31</f>
        <v>0</v>
      </c>
      <c r="G25" s="100">
        <f>'สรุป 1.2.3'!G31</f>
        <v>0</v>
      </c>
      <c r="H25" s="100">
        <f>'สรุป 1.2.3'!H31</f>
        <v>0</v>
      </c>
      <c r="I25" s="100">
        <f>สรุป1.2.4!M31</f>
        <v>0</v>
      </c>
      <c r="J25" s="100">
        <f>สรุป1.2.4!N31</f>
        <v>0</v>
      </c>
      <c r="K25" s="84">
        <f t="shared" si="0"/>
        <v>0</v>
      </c>
      <c r="L25" s="84" t="str">
        <f t="shared" si="1"/>
        <v>กำลังพัฒนา</v>
      </c>
    </row>
    <row r="26" spans="1:12" ht="17.25" x14ac:dyDescent="0.4">
      <c r="A26" s="84">
        <f>สรุป1.2.4!A32</f>
        <v>21</v>
      </c>
      <c r="B26" s="84" t="str">
        <f>รายชื่อนักเรียน!B26</f>
        <v>ไชยยงค์  สุวรรศาสตร์</v>
      </c>
      <c r="C26" s="100">
        <f>สรุปคุณธรรม1.2.1!K30</f>
        <v>0</v>
      </c>
      <c r="D26" s="100">
        <f>สรุปคุณธรรม1.2.1!L30</f>
        <v>0</v>
      </c>
      <c r="E26" s="100">
        <f>สรุป1.2.2!I32</f>
        <v>0</v>
      </c>
      <c r="F26" s="100">
        <f>สรุป1.2.2!J32</f>
        <v>0</v>
      </c>
      <c r="G26" s="100">
        <f>'สรุป 1.2.3'!G32</f>
        <v>0</v>
      </c>
      <c r="H26" s="100">
        <f>'สรุป 1.2.3'!H32</f>
        <v>0</v>
      </c>
      <c r="I26" s="100">
        <f>สรุป1.2.4!M32</f>
        <v>0</v>
      </c>
      <c r="J26" s="100">
        <f>สรุป1.2.4!N32</f>
        <v>0</v>
      </c>
      <c r="K26" s="84">
        <f t="shared" si="0"/>
        <v>0</v>
      </c>
      <c r="L26" s="84" t="str">
        <f t="shared" si="1"/>
        <v>กำลังพัฒนา</v>
      </c>
    </row>
    <row r="27" spans="1:12" ht="17.25" x14ac:dyDescent="0.4">
      <c r="A27" s="84">
        <f>สรุป1.2.4!A33</f>
        <v>22</v>
      </c>
      <c r="B27" s="84" t="str">
        <f>รายชื่อนักเรียน!B27</f>
        <v>ยศกร  สุชีพ</v>
      </c>
      <c r="C27" s="100">
        <f>สรุปคุณธรรม1.2.1!K31</f>
        <v>0</v>
      </c>
      <c r="D27" s="100">
        <f>สรุปคุณธรรม1.2.1!L31</f>
        <v>0</v>
      </c>
      <c r="E27" s="100">
        <f>สรุป1.2.2!I33</f>
        <v>0</v>
      </c>
      <c r="F27" s="100">
        <f>สรุป1.2.2!J33</f>
        <v>0</v>
      </c>
      <c r="G27" s="100">
        <f>'สรุป 1.2.3'!G33</f>
        <v>0</v>
      </c>
      <c r="H27" s="100">
        <f>'สรุป 1.2.3'!H33</f>
        <v>0</v>
      </c>
      <c r="I27" s="100">
        <f>สรุป1.2.4!M33</f>
        <v>0</v>
      </c>
      <c r="J27" s="100">
        <f>สรุป1.2.4!N33</f>
        <v>0</v>
      </c>
      <c r="K27" s="84">
        <f t="shared" si="0"/>
        <v>0</v>
      </c>
      <c r="L27" s="84" t="str">
        <f t="shared" si="1"/>
        <v>กำลังพัฒนา</v>
      </c>
    </row>
    <row r="28" spans="1:12" ht="17.25" x14ac:dyDescent="0.4">
      <c r="A28" s="84">
        <f>สรุป1.2.4!A34</f>
        <v>23</v>
      </c>
      <c r="B28" s="84" t="str">
        <f>รายชื่อนักเรียน!B28</f>
        <v>ณัฐจิรา  นวลละออง</v>
      </c>
      <c r="C28" s="100">
        <f>สรุปคุณธรรม1.2.1!K32</f>
        <v>0</v>
      </c>
      <c r="D28" s="100">
        <f>สรุปคุณธรรม1.2.1!L32</f>
        <v>0</v>
      </c>
      <c r="E28" s="100">
        <f>สรุป1.2.2!I34</f>
        <v>0</v>
      </c>
      <c r="F28" s="100">
        <f>สรุป1.2.2!J34</f>
        <v>0</v>
      </c>
      <c r="G28" s="100">
        <f>'สรุป 1.2.3'!G34</f>
        <v>0</v>
      </c>
      <c r="H28" s="100">
        <f>'สรุป 1.2.3'!H34</f>
        <v>0</v>
      </c>
      <c r="I28" s="100">
        <f>สรุป1.2.4!M34</f>
        <v>0</v>
      </c>
      <c r="J28" s="100">
        <f>สรุป1.2.4!N34</f>
        <v>0</v>
      </c>
      <c r="K28" s="84">
        <f t="shared" si="0"/>
        <v>0</v>
      </c>
      <c r="L28" s="84" t="str">
        <f t="shared" si="1"/>
        <v>กำลังพัฒนา</v>
      </c>
    </row>
    <row r="29" spans="1:12" ht="17.25" x14ac:dyDescent="0.4">
      <c r="A29" s="84">
        <f>สรุป1.2.4!A35</f>
        <v>24</v>
      </c>
      <c r="B29" s="84" t="str">
        <f>รายชื่อนักเรียน!B29</f>
        <v>ธีรเดช  อสิอุโฆ</v>
      </c>
      <c r="C29" s="100">
        <f>สรุปคุณธรรม1.2.1!K33</f>
        <v>0</v>
      </c>
      <c r="D29" s="100">
        <f>สรุปคุณธรรม1.2.1!L33</f>
        <v>0</v>
      </c>
      <c r="E29" s="100">
        <f>สรุป1.2.2!I35</f>
        <v>0</v>
      </c>
      <c r="F29" s="100">
        <f>สรุป1.2.2!J35</f>
        <v>0</v>
      </c>
      <c r="G29" s="100">
        <f>'สรุป 1.2.3'!G35</f>
        <v>0</v>
      </c>
      <c r="H29" s="100">
        <f>'สรุป 1.2.3'!H35</f>
        <v>0</v>
      </c>
      <c r="I29" s="100">
        <f>สรุป1.2.4!M35</f>
        <v>0</v>
      </c>
      <c r="J29" s="100">
        <f>สรุป1.2.4!N35</f>
        <v>0</v>
      </c>
      <c r="K29" s="84">
        <f t="shared" si="0"/>
        <v>0</v>
      </c>
      <c r="L29" s="84" t="str">
        <f t="shared" si="1"/>
        <v>กำลังพัฒนา</v>
      </c>
    </row>
    <row r="30" spans="1:12" ht="17.25" x14ac:dyDescent="0.4">
      <c r="A30" s="84">
        <f>สรุป1.2.4!A36</f>
        <v>25</v>
      </c>
      <c r="B30" s="84" t="str">
        <f>รายชื่อนักเรียน!B30</f>
        <v>เสฎฐวุฒิ  รสมิตร</v>
      </c>
      <c r="C30" s="100">
        <f>สรุปคุณธรรม1.2.1!K34</f>
        <v>0</v>
      </c>
      <c r="D30" s="100">
        <f>สรุปคุณธรรม1.2.1!L34</f>
        <v>0</v>
      </c>
      <c r="E30" s="100">
        <f>สรุป1.2.2!I36</f>
        <v>0</v>
      </c>
      <c r="F30" s="100">
        <f>สรุป1.2.2!J36</f>
        <v>0</v>
      </c>
      <c r="G30" s="100">
        <f>'สรุป 1.2.3'!G36</f>
        <v>0</v>
      </c>
      <c r="H30" s="100">
        <f>'สรุป 1.2.3'!H36</f>
        <v>0</v>
      </c>
      <c r="I30" s="100">
        <f>สรุป1.2.4!M36</f>
        <v>0</v>
      </c>
      <c r="J30" s="100">
        <f>สรุป1.2.4!N36</f>
        <v>0</v>
      </c>
      <c r="K30" s="84">
        <f t="shared" si="0"/>
        <v>0</v>
      </c>
      <c r="L30" s="84" t="str">
        <f t="shared" si="1"/>
        <v>กำลังพัฒนา</v>
      </c>
    </row>
    <row r="31" spans="1:12" ht="17.25" x14ac:dyDescent="0.4">
      <c r="A31" s="84">
        <f>สรุป1.2.4!A37</f>
        <v>26</v>
      </c>
      <c r="B31" s="84" t="str">
        <f>รายชื่อนักเรียน!B31</f>
        <v>จรรยวรรธน์  จันทร์นวล</v>
      </c>
      <c r="C31" s="100">
        <f>สรุปคุณธรรม1.2.1!K35</f>
        <v>0</v>
      </c>
      <c r="D31" s="100">
        <f>สรุปคุณธรรม1.2.1!L35</f>
        <v>0</v>
      </c>
      <c r="E31" s="100">
        <f>สรุป1.2.2!I37</f>
        <v>0</v>
      </c>
      <c r="F31" s="100">
        <f>สรุป1.2.2!J37</f>
        <v>0</v>
      </c>
      <c r="G31" s="100">
        <f>'สรุป 1.2.3'!G37</f>
        <v>0</v>
      </c>
      <c r="H31" s="100">
        <f>'สรุป 1.2.3'!H37</f>
        <v>0</v>
      </c>
      <c r="I31" s="100">
        <f>สรุป1.2.4!M37</f>
        <v>0</v>
      </c>
      <c r="J31" s="100">
        <f>สรุป1.2.4!N37</f>
        <v>0</v>
      </c>
      <c r="K31" s="84">
        <f t="shared" si="0"/>
        <v>0</v>
      </c>
      <c r="L31" s="84" t="str">
        <f t="shared" si="1"/>
        <v>กำลังพัฒนา</v>
      </c>
    </row>
    <row r="32" spans="1:12" ht="17.25" x14ac:dyDescent="0.4">
      <c r="A32" s="84">
        <f>สรุป1.2.4!A38</f>
        <v>27</v>
      </c>
      <c r="B32" s="84" t="str">
        <f>รายชื่อนักเรียน!B32</f>
        <v>หยาดพิรุณ ม้วนสุธา</v>
      </c>
      <c r="C32" s="100">
        <f>สรุปคุณธรรม1.2.1!K36</f>
        <v>0</v>
      </c>
      <c r="D32" s="100">
        <f>สรุปคุณธรรม1.2.1!L36</f>
        <v>0</v>
      </c>
      <c r="E32" s="100">
        <f>สรุป1.2.2!I38</f>
        <v>0</v>
      </c>
      <c r="F32" s="100">
        <f>สรุป1.2.2!J38</f>
        <v>0</v>
      </c>
      <c r="G32" s="100">
        <f>'สรุป 1.2.3'!G38</f>
        <v>0</v>
      </c>
      <c r="H32" s="100">
        <f>'สรุป 1.2.3'!H38</f>
        <v>0</v>
      </c>
      <c r="I32" s="100">
        <f>สรุป1.2.4!M38</f>
        <v>0</v>
      </c>
      <c r="J32" s="100">
        <f>สรุป1.2.4!N38</f>
        <v>0</v>
      </c>
      <c r="K32" s="84">
        <f t="shared" si="0"/>
        <v>0</v>
      </c>
      <c r="L32" s="84" t="str">
        <f t="shared" si="1"/>
        <v>กำลังพัฒนา</v>
      </c>
    </row>
    <row r="33" spans="1:12" ht="17.25" x14ac:dyDescent="0.4">
      <c r="A33" s="84">
        <f>สรุป1.2.4!A39</f>
        <v>28</v>
      </c>
      <c r="B33" s="84">
        <f>รายชื่อนักเรียน!B33</f>
        <v>0</v>
      </c>
      <c r="C33" s="100">
        <f>สรุปคุณธรรม1.2.1!K37</f>
        <v>0</v>
      </c>
      <c r="D33" s="100">
        <f>สรุปคุณธรรม1.2.1!L37</f>
        <v>0</v>
      </c>
      <c r="E33" s="100">
        <f>สรุป1.2.2!I39</f>
        <v>0</v>
      </c>
      <c r="F33" s="100">
        <f>สรุป1.2.2!J39</f>
        <v>0</v>
      </c>
      <c r="G33" s="100">
        <f>'สรุป 1.2.3'!G39</f>
        <v>0</v>
      </c>
      <c r="H33" s="100">
        <f>'สรุป 1.2.3'!H39</f>
        <v>0</v>
      </c>
      <c r="I33" s="100">
        <f>สรุป1.2.4!M39</f>
        <v>0</v>
      </c>
      <c r="J33" s="100">
        <f>สรุป1.2.4!N39</f>
        <v>0</v>
      </c>
      <c r="K33" s="84">
        <f t="shared" si="0"/>
        <v>0</v>
      </c>
      <c r="L33" s="84" t="str">
        <f t="shared" si="1"/>
        <v>กำลังพัฒนา</v>
      </c>
    </row>
    <row r="34" spans="1:12" ht="17.25" x14ac:dyDescent="0.4">
      <c r="A34" s="84">
        <f>สรุป1.2.4!A40</f>
        <v>29</v>
      </c>
      <c r="B34" s="84">
        <f>รายชื่อนักเรียน!B34</f>
        <v>0</v>
      </c>
      <c r="C34" s="100">
        <f>สรุปคุณธรรม1.2.1!K38</f>
        <v>0</v>
      </c>
      <c r="D34" s="100">
        <f>สรุปคุณธรรม1.2.1!L38</f>
        <v>0</v>
      </c>
      <c r="E34" s="100">
        <f>สรุป1.2.2!I40</f>
        <v>0</v>
      </c>
      <c r="F34" s="100">
        <f>สรุป1.2.2!J40</f>
        <v>0</v>
      </c>
      <c r="G34" s="100">
        <f>'สรุป 1.2.3'!G40</f>
        <v>0</v>
      </c>
      <c r="H34" s="100">
        <f>'สรุป 1.2.3'!H40</f>
        <v>0</v>
      </c>
      <c r="I34" s="100">
        <f>สรุป1.2.4!M40</f>
        <v>0</v>
      </c>
      <c r="J34" s="100">
        <f>สรุป1.2.4!N40</f>
        <v>0</v>
      </c>
      <c r="K34" s="84">
        <f t="shared" si="0"/>
        <v>0</v>
      </c>
      <c r="L34" s="84" t="str">
        <f t="shared" si="1"/>
        <v>กำลังพัฒนา</v>
      </c>
    </row>
    <row r="35" spans="1:12" ht="17.25" x14ac:dyDescent="0.4">
      <c r="A35" s="84">
        <f>สรุป1.2.4!A41</f>
        <v>30</v>
      </c>
      <c r="B35" s="84">
        <f>รายชื่อนักเรียน!B35</f>
        <v>0</v>
      </c>
      <c r="C35" s="100">
        <f>สรุปคุณธรรม1.2.1!K39</f>
        <v>0</v>
      </c>
      <c r="D35" s="100">
        <f>สรุปคุณธรรม1.2.1!L39</f>
        <v>0</v>
      </c>
      <c r="E35" s="100">
        <f>สรุป1.2.2!I41</f>
        <v>0</v>
      </c>
      <c r="F35" s="100">
        <f>สรุป1.2.2!J41</f>
        <v>0</v>
      </c>
      <c r="G35" s="100">
        <f>'สรุป 1.2.3'!G41</f>
        <v>0</v>
      </c>
      <c r="H35" s="100">
        <f>'สรุป 1.2.3'!H41</f>
        <v>0</v>
      </c>
      <c r="I35" s="100">
        <f>สรุป1.2.4!M41</f>
        <v>0</v>
      </c>
      <c r="J35" s="100">
        <f>สรุป1.2.4!N41</f>
        <v>0</v>
      </c>
      <c r="K35" s="84">
        <f t="shared" si="0"/>
        <v>0</v>
      </c>
      <c r="L35" s="84" t="str">
        <f t="shared" si="1"/>
        <v>กำลังพัฒนา</v>
      </c>
    </row>
    <row r="36" spans="1:12" ht="17.25" x14ac:dyDescent="0.4">
      <c r="A36" s="84">
        <f>สรุป1.2.4!A42</f>
        <v>31</v>
      </c>
      <c r="B36" s="84">
        <f>รายชื่อนักเรียน!B36</f>
        <v>0</v>
      </c>
      <c r="C36" s="100">
        <f>สรุปคุณธรรม1.2.1!K40</f>
        <v>0</v>
      </c>
      <c r="D36" s="100">
        <f>สรุปคุณธรรม1.2.1!L40</f>
        <v>0</v>
      </c>
      <c r="E36" s="100">
        <f>สรุป1.2.2!I42</f>
        <v>0</v>
      </c>
      <c r="F36" s="100">
        <f>สรุป1.2.2!J42</f>
        <v>0</v>
      </c>
      <c r="G36" s="100">
        <f>'สรุป 1.2.3'!G42</f>
        <v>0</v>
      </c>
      <c r="H36" s="100">
        <f>'สรุป 1.2.3'!H42</f>
        <v>0</v>
      </c>
      <c r="I36" s="100">
        <f>สรุป1.2.4!M42</f>
        <v>0</v>
      </c>
      <c r="J36" s="100">
        <f>สรุป1.2.4!N42</f>
        <v>0</v>
      </c>
      <c r="K36" s="84">
        <f t="shared" si="0"/>
        <v>0</v>
      </c>
      <c r="L36" s="84" t="str">
        <f t="shared" si="1"/>
        <v>กำลังพัฒนา</v>
      </c>
    </row>
    <row r="37" spans="1:12" ht="17.25" x14ac:dyDescent="0.4">
      <c r="A37" s="84">
        <f>สรุป1.2.4!A43</f>
        <v>32</v>
      </c>
      <c r="B37" s="84">
        <f>รายชื่อนักเรียน!B37</f>
        <v>0</v>
      </c>
      <c r="C37" s="100">
        <f>สรุปคุณธรรม1.2.1!K41</f>
        <v>0</v>
      </c>
      <c r="D37" s="100">
        <f>สรุปคุณธรรม1.2.1!L41</f>
        <v>0</v>
      </c>
      <c r="E37" s="100">
        <f>สรุป1.2.2!I43</f>
        <v>0</v>
      </c>
      <c r="F37" s="100">
        <f>สรุป1.2.2!J43</f>
        <v>0</v>
      </c>
      <c r="G37" s="100">
        <f>'สรุป 1.2.3'!G43</f>
        <v>0</v>
      </c>
      <c r="H37" s="100">
        <f>'สรุป 1.2.3'!H43</f>
        <v>0</v>
      </c>
      <c r="I37" s="100">
        <f>สรุป1.2.4!M43</f>
        <v>0</v>
      </c>
      <c r="J37" s="100">
        <f>สรุป1.2.4!N43</f>
        <v>0</v>
      </c>
      <c r="K37" s="84">
        <f t="shared" si="0"/>
        <v>0</v>
      </c>
      <c r="L37" s="84" t="str">
        <f t="shared" si="1"/>
        <v>กำลังพัฒนา</v>
      </c>
    </row>
    <row r="38" spans="1:12" ht="17.25" x14ac:dyDescent="0.4">
      <c r="A38" s="84">
        <f>สรุป1.2.4!A44</f>
        <v>33</v>
      </c>
      <c r="B38" s="84">
        <f>รายชื่อนักเรียน!B38</f>
        <v>0</v>
      </c>
      <c r="C38" s="100">
        <f>สรุปคุณธรรม1.2.1!K42</f>
        <v>0</v>
      </c>
      <c r="D38" s="100">
        <f>สรุปคุณธรรม1.2.1!L42</f>
        <v>0</v>
      </c>
      <c r="E38" s="100">
        <f>สรุป1.2.2!I44</f>
        <v>0</v>
      </c>
      <c r="F38" s="100">
        <f>สรุป1.2.2!J44</f>
        <v>0</v>
      </c>
      <c r="G38" s="100">
        <f>'สรุป 1.2.3'!G44</f>
        <v>0</v>
      </c>
      <c r="H38" s="100">
        <f>'สรุป 1.2.3'!H44</f>
        <v>0</v>
      </c>
      <c r="I38" s="100">
        <f>สรุป1.2.4!M44</f>
        <v>0</v>
      </c>
      <c r="J38" s="100">
        <f>สรุป1.2.4!N44</f>
        <v>0</v>
      </c>
      <c r="K38" s="84">
        <f t="shared" si="0"/>
        <v>0</v>
      </c>
      <c r="L38" s="84" t="str">
        <f t="shared" si="1"/>
        <v>กำลังพัฒนา</v>
      </c>
    </row>
    <row r="39" spans="1:12" ht="17.25" x14ac:dyDescent="0.4">
      <c r="A39" s="84">
        <f>สรุป1.2.4!A45</f>
        <v>34</v>
      </c>
      <c r="B39" s="84">
        <f>รายชื่อนักเรียน!B39</f>
        <v>0</v>
      </c>
      <c r="C39" s="100">
        <f>สรุปคุณธรรม1.2.1!K43</f>
        <v>0</v>
      </c>
      <c r="D39" s="100">
        <f>สรุปคุณธรรม1.2.1!L43</f>
        <v>0</v>
      </c>
      <c r="E39" s="100">
        <f>สรุป1.2.2!I45</f>
        <v>0</v>
      </c>
      <c r="F39" s="100">
        <f>สรุป1.2.2!J45</f>
        <v>0</v>
      </c>
      <c r="G39" s="100">
        <f>'สรุป 1.2.3'!G45</f>
        <v>0</v>
      </c>
      <c r="H39" s="100">
        <f>'สรุป 1.2.3'!H45</f>
        <v>0</v>
      </c>
      <c r="I39" s="100">
        <f>สรุป1.2.4!M45</f>
        <v>0</v>
      </c>
      <c r="J39" s="100">
        <f>สรุป1.2.4!N45</f>
        <v>0</v>
      </c>
      <c r="K39" s="84">
        <f t="shared" si="0"/>
        <v>0</v>
      </c>
      <c r="L39" s="84" t="str">
        <f t="shared" si="1"/>
        <v>กำลังพัฒนา</v>
      </c>
    </row>
    <row r="40" spans="1:12" ht="17.25" x14ac:dyDescent="0.4">
      <c r="A40" s="84">
        <f>สรุป1.2.4!A46</f>
        <v>35</v>
      </c>
      <c r="B40" s="84">
        <f>รายชื่อนักเรียน!B40</f>
        <v>0</v>
      </c>
      <c r="C40" s="100">
        <f>สรุปคุณธรรม1.2.1!K44</f>
        <v>0</v>
      </c>
      <c r="D40" s="100">
        <f>สรุปคุณธรรม1.2.1!L44</f>
        <v>0</v>
      </c>
      <c r="E40" s="100">
        <f>สรุป1.2.2!I46</f>
        <v>0</v>
      </c>
      <c r="F40" s="100">
        <f>สรุป1.2.2!J46</f>
        <v>0</v>
      </c>
      <c r="G40" s="100">
        <f>'สรุป 1.2.3'!G46</f>
        <v>0</v>
      </c>
      <c r="H40" s="100">
        <f>'สรุป 1.2.3'!H46</f>
        <v>0</v>
      </c>
      <c r="I40" s="100">
        <f>สรุป1.2.4!M46</f>
        <v>0</v>
      </c>
      <c r="J40" s="100">
        <f>สรุป1.2.4!N46</f>
        <v>0</v>
      </c>
      <c r="K40" s="84">
        <f t="shared" si="0"/>
        <v>0</v>
      </c>
      <c r="L40" s="84" t="str">
        <f t="shared" si="1"/>
        <v>กำลังพัฒนา</v>
      </c>
    </row>
    <row r="41" spans="1:12" s="2" customFormat="1" ht="17.25" x14ac:dyDescent="0.4">
      <c r="A41" s="84">
        <v>36</v>
      </c>
      <c r="B41" s="84">
        <f>รายชื่อนักเรียน!B41</f>
        <v>0</v>
      </c>
      <c r="C41" s="100">
        <f>สรุปคุณธรรม1.2.1!K45</f>
        <v>0</v>
      </c>
      <c r="D41" s="100">
        <f>สรุปคุณธรรม1.2.1!L45</f>
        <v>0</v>
      </c>
      <c r="E41" s="100">
        <f>สรุป1.2.2!I47</f>
        <v>0</v>
      </c>
      <c r="F41" s="100">
        <f>สรุป1.2.2!J47</f>
        <v>0</v>
      </c>
      <c r="G41" s="100">
        <f>'สรุป 1.2.3'!G47</f>
        <v>0</v>
      </c>
      <c r="H41" s="100">
        <f>'สรุป 1.2.3'!H47</f>
        <v>0</v>
      </c>
      <c r="I41" s="100">
        <f>สรุป1.2.4!M47</f>
        <v>0</v>
      </c>
      <c r="J41" s="100">
        <f>สรุป1.2.4!N47</f>
        <v>0</v>
      </c>
      <c r="K41" s="84">
        <f t="shared" ref="K41:K44" si="2">AVERAGE(D41,F41,H41,J41)</f>
        <v>0</v>
      </c>
      <c r="L41" s="84" t="str">
        <f t="shared" ref="L41:L44" si="3">IF(K41&gt;=90,"ยอดเยี่ยม",IF(K41&gt;=80,"ดีเลิศ",IF(K41&gt;=70,"ดี",IF(K41&gt;=50,"ปานกลาง",IF(K41&lt;50,"กำลังพัฒนา")))))</f>
        <v>กำลังพัฒนา</v>
      </c>
    </row>
    <row r="42" spans="1:12" s="2" customFormat="1" ht="17.25" x14ac:dyDescent="0.4">
      <c r="A42" s="84">
        <v>37</v>
      </c>
      <c r="B42" s="84">
        <f>รายชื่อนักเรียน!B42</f>
        <v>0</v>
      </c>
      <c r="C42" s="100">
        <f>สรุปคุณธรรม1.2.1!K46</f>
        <v>0</v>
      </c>
      <c r="D42" s="100">
        <f>สรุปคุณธรรม1.2.1!L46</f>
        <v>0</v>
      </c>
      <c r="E42" s="100">
        <f>สรุป1.2.2!I48</f>
        <v>0</v>
      </c>
      <c r="F42" s="100">
        <f>สรุป1.2.2!J48</f>
        <v>0</v>
      </c>
      <c r="G42" s="100">
        <f>'สรุป 1.2.3'!G48</f>
        <v>0</v>
      </c>
      <c r="H42" s="100">
        <f>'สรุป 1.2.3'!H48</f>
        <v>0</v>
      </c>
      <c r="I42" s="100">
        <f>สรุป1.2.4!M48</f>
        <v>0</v>
      </c>
      <c r="J42" s="100">
        <f>สรุป1.2.4!N48</f>
        <v>0</v>
      </c>
      <c r="K42" s="84">
        <f t="shared" si="2"/>
        <v>0</v>
      </c>
      <c r="L42" s="84" t="str">
        <f t="shared" si="3"/>
        <v>กำลังพัฒนา</v>
      </c>
    </row>
    <row r="43" spans="1:12" s="2" customFormat="1" ht="17.25" x14ac:dyDescent="0.4">
      <c r="A43" s="84">
        <v>38</v>
      </c>
      <c r="B43" s="84">
        <f>รายชื่อนักเรียน!B43</f>
        <v>0</v>
      </c>
      <c r="C43" s="100">
        <f>สรุปคุณธรรม1.2.1!K47</f>
        <v>0</v>
      </c>
      <c r="D43" s="100">
        <f>สรุปคุณธรรม1.2.1!L47</f>
        <v>0</v>
      </c>
      <c r="E43" s="100">
        <f>สรุป1.2.2!I49</f>
        <v>0</v>
      </c>
      <c r="F43" s="100">
        <f>สรุป1.2.2!J49</f>
        <v>0</v>
      </c>
      <c r="G43" s="100">
        <f>'สรุป 1.2.3'!G49</f>
        <v>0</v>
      </c>
      <c r="H43" s="100">
        <f>'สรุป 1.2.3'!H49</f>
        <v>0</v>
      </c>
      <c r="I43" s="100">
        <f>สรุป1.2.4!M49</f>
        <v>0</v>
      </c>
      <c r="J43" s="100">
        <f>สรุป1.2.4!N49</f>
        <v>0</v>
      </c>
      <c r="K43" s="84">
        <f t="shared" si="2"/>
        <v>0</v>
      </c>
      <c r="L43" s="84" t="str">
        <f t="shared" si="3"/>
        <v>กำลังพัฒนา</v>
      </c>
    </row>
    <row r="44" spans="1:12" s="2" customFormat="1" ht="17.25" x14ac:dyDescent="0.4">
      <c r="A44" s="84">
        <v>39</v>
      </c>
      <c r="B44" s="84">
        <f>รายชื่อนักเรียน!B44</f>
        <v>0</v>
      </c>
      <c r="C44" s="100">
        <f>สรุปคุณธรรม1.2.1!K48</f>
        <v>0</v>
      </c>
      <c r="D44" s="100">
        <f>สรุปคุณธรรม1.2.1!L48</f>
        <v>0</v>
      </c>
      <c r="E44" s="100">
        <f>สรุป1.2.2!I50</f>
        <v>0</v>
      </c>
      <c r="F44" s="100">
        <f>สรุป1.2.2!J50</f>
        <v>0</v>
      </c>
      <c r="G44" s="100">
        <f>'สรุป 1.2.3'!G50</f>
        <v>0</v>
      </c>
      <c r="H44" s="100">
        <f>'สรุป 1.2.3'!H50</f>
        <v>0</v>
      </c>
      <c r="I44" s="100">
        <f>สรุป1.2.4!M50</f>
        <v>0</v>
      </c>
      <c r="J44" s="100">
        <f>สรุป1.2.4!N50</f>
        <v>0</v>
      </c>
      <c r="K44" s="84">
        <f t="shared" si="2"/>
        <v>0</v>
      </c>
      <c r="L44" s="84" t="str">
        <f t="shared" si="3"/>
        <v>กำลังพัฒนา</v>
      </c>
    </row>
    <row r="45" spans="1:12" ht="17.25" x14ac:dyDescent="0.4">
      <c r="A45" s="84">
        <v>40</v>
      </c>
      <c r="B45" s="84">
        <f>รายชื่อนักเรียน!B45</f>
        <v>0</v>
      </c>
      <c r="C45" s="100">
        <f>สรุปคุณธรรม1.2.1!K49</f>
        <v>0</v>
      </c>
      <c r="D45" s="100">
        <f>สรุปคุณธรรม1.2.1!L49</f>
        <v>0</v>
      </c>
      <c r="E45" s="100">
        <f>สรุป1.2.2!I51</f>
        <v>0</v>
      </c>
      <c r="F45" s="100">
        <f>สรุป1.2.2!J51</f>
        <v>0</v>
      </c>
      <c r="G45" s="100">
        <f>'สรุป 1.2.3'!G51</f>
        <v>0</v>
      </c>
      <c r="H45" s="100">
        <f>'สรุป 1.2.3'!H51</f>
        <v>0</v>
      </c>
      <c r="I45" s="100">
        <f>สรุป1.2.4!M51</f>
        <v>0</v>
      </c>
      <c r="J45" s="100">
        <f>สรุป1.2.4!N51</f>
        <v>0</v>
      </c>
      <c r="K45" s="84">
        <f t="shared" si="0"/>
        <v>0</v>
      </c>
      <c r="L45" s="84" t="str">
        <f t="shared" si="1"/>
        <v>กำลังพัฒนา</v>
      </c>
    </row>
    <row r="46" spans="1:12" ht="17.25" x14ac:dyDescent="0.4">
      <c r="A46" s="101"/>
      <c r="B46" s="93" t="s">
        <v>12</v>
      </c>
      <c r="C46" s="100">
        <f>สรุปคุณธรรม1.2.1!K50</f>
        <v>0.6</v>
      </c>
      <c r="D46" s="100">
        <f>สรุปคุณธรรม1.2.1!L50</f>
        <v>2.5</v>
      </c>
      <c r="E46" s="100">
        <f>สรุป1.2.2!I52</f>
        <v>0</v>
      </c>
      <c r="F46" s="100">
        <f>สรุป1.2.2!J52</f>
        <v>0</v>
      </c>
      <c r="G46" s="100">
        <f>'สรุป 1.2.3'!G52</f>
        <v>0</v>
      </c>
      <c r="H46" s="100">
        <f>'สรุป 1.2.3'!H52</f>
        <v>0</v>
      </c>
      <c r="I46" s="100">
        <f>สรุป1.2.4!M52</f>
        <v>0</v>
      </c>
      <c r="J46" s="100">
        <f>สรุป1.2.4!N52</f>
        <v>0</v>
      </c>
      <c r="K46" s="84">
        <f t="shared" si="0"/>
        <v>0.625</v>
      </c>
      <c r="L46" s="84" t="str">
        <f t="shared" si="1"/>
        <v>กำลังพัฒนา</v>
      </c>
    </row>
    <row r="49" spans="2:10" ht="17.25" x14ac:dyDescent="0.4">
      <c r="B49" s="21" t="str">
        <f>สรุป1.1.1!B55</f>
        <v>ลงชื่อ..........................................ผู้ประเมิน</v>
      </c>
      <c r="C49" s="21"/>
      <c r="D49" s="21"/>
      <c r="E49" s="150" t="str">
        <f>เชื้อชาติ!H55</f>
        <v>ลงชื่อ..........................................ผู้ประเมิน</v>
      </c>
      <c r="F49" s="150"/>
      <c r="G49" s="150"/>
      <c r="H49" s="150"/>
      <c r="I49" s="150"/>
      <c r="J49" s="150"/>
    </row>
    <row r="50" spans="2:10" ht="17.25" x14ac:dyDescent="0.4">
      <c r="B50" s="21" t="str">
        <f>สรุป1.1.1!B56</f>
        <v>(นางสาววัชโรบล มณีรัตน์)</v>
      </c>
      <c r="C50" s="21"/>
      <c r="D50" s="21"/>
      <c r="E50" s="150" t="str">
        <f>เชื้อชาติ!H56</f>
        <v>(นายสิงหล กลิ่นน้อย)</v>
      </c>
      <c r="F50" s="150"/>
      <c r="G50" s="150"/>
      <c r="H50" s="150"/>
      <c r="I50" s="150"/>
      <c r="J50" s="150"/>
    </row>
  </sheetData>
  <mergeCells count="11">
    <mergeCell ref="E49:J49"/>
    <mergeCell ref="E50:J50"/>
    <mergeCell ref="A1:L1"/>
    <mergeCell ref="A2:L2"/>
    <mergeCell ref="C4:D4"/>
    <mergeCell ref="E4:F4"/>
    <mergeCell ref="G4:H4"/>
    <mergeCell ref="K4:K5"/>
    <mergeCell ref="A4:A5"/>
    <mergeCell ref="B4:B5"/>
    <mergeCell ref="I4:J4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40</vt:i4>
      </vt:variant>
      <vt:variant>
        <vt:lpstr>ช่วงที่มีชื่อ</vt:lpstr>
      </vt:variant>
      <vt:variant>
        <vt:i4>37</vt:i4>
      </vt:variant>
    </vt:vector>
  </HeadingPairs>
  <TitlesOfParts>
    <vt:vector size="77" baseType="lpstr">
      <vt:lpstr>รายชื่อนักเรียน</vt:lpstr>
      <vt:lpstr>มาตรฐานผู้เรียน</vt:lpstr>
      <vt:lpstr>อ่าน</vt:lpstr>
      <vt:lpstr>เขียน</vt:lpstr>
      <vt:lpstr>สื่อสาร</vt:lpstr>
      <vt:lpstr>คำนวณ</vt:lpstr>
      <vt:lpstr>สรุป1.1.1</vt:lpstr>
      <vt:lpstr>คิดวิเคราะห์</vt:lpstr>
      <vt:lpstr>วิจารณญาณ</vt:lpstr>
      <vt:lpstr>แลกเปลี่ยนคิดเห็น</vt:lpstr>
      <vt:lpstr>แก้ปัญหา</vt:lpstr>
      <vt:lpstr>สรุป 1.1.2</vt:lpstr>
      <vt:lpstr>รวบรวมความรู้</vt:lpstr>
      <vt:lpstr>ทำงานเป็นทีม</vt:lpstr>
      <vt:lpstr>เชื่อมโยงความรู้</vt:lpstr>
      <vt:lpstr>สรุป1.1.3</vt:lpstr>
      <vt:lpstr>ใช้เทคโน</vt:lpstr>
      <vt:lpstr>ใช้สารสนเทศ</vt:lpstr>
      <vt:lpstr>ใช้เทคโนสื่อสาร</vt:lpstr>
      <vt:lpstr>สรุป1.1.4</vt:lpstr>
      <vt:lpstr>ผลสัมฤทธิ์1.1.5</vt:lpstr>
      <vt:lpstr>ความรู้ทักษะอาชีพ</vt:lpstr>
      <vt:lpstr>เจตคติอาชีพ</vt:lpstr>
      <vt:lpstr>สรุป1.1.6</vt:lpstr>
      <vt:lpstr>สรุปผลสัมฤทธิ์</vt:lpstr>
      <vt:lpstr>สรุปคุณธรรม1.2.1</vt:lpstr>
      <vt:lpstr>ภูมิใจท้องถิ่น</vt:lpstr>
      <vt:lpstr>เห็นคุณค่าความเป็นไทย</vt:lpstr>
      <vt:lpstr>อนุรักษ์</vt:lpstr>
      <vt:lpstr>สรุป1.2.2</vt:lpstr>
      <vt:lpstr>มนุษยสัมพันธ์</vt:lpstr>
      <vt:lpstr>เชื้อชาติ</vt:lpstr>
      <vt:lpstr>สรุป 1.2.3</vt:lpstr>
      <vt:lpstr>สุขภาพ</vt:lpstr>
      <vt:lpstr>อารมณ์</vt:lpstr>
      <vt:lpstr>ป้องกันตนเอง</vt:lpstr>
      <vt:lpstr>ไม่เพิกเฉย</vt:lpstr>
      <vt:lpstr>อยู่ร่วม</vt:lpstr>
      <vt:lpstr>สรุป1.2.4</vt:lpstr>
      <vt:lpstr>สรุป คุณลักษณะ</vt:lpstr>
      <vt:lpstr>แก้ปัญหา!Print_Titles</vt:lpstr>
      <vt:lpstr>เขียน!Print_Titles</vt:lpstr>
      <vt:lpstr>ความรู้ทักษะอาชีพ!Print_Titles</vt:lpstr>
      <vt:lpstr>คำนวณ!Print_Titles</vt:lpstr>
      <vt:lpstr>คิดวิเคราะห์!Print_Titles</vt:lpstr>
      <vt:lpstr>เจตคติอาชีพ!Print_Titles</vt:lpstr>
      <vt:lpstr>เชื้อชาติ!Print_Titles</vt:lpstr>
      <vt:lpstr>เชื่อมโยงความรู้!Print_Titles</vt:lpstr>
      <vt:lpstr>ใช้เทคโน!Print_Titles</vt:lpstr>
      <vt:lpstr>ใช้เทคโนสื่อสาร!Print_Titles</vt:lpstr>
      <vt:lpstr>ใช้สารสนเทศ!Print_Titles</vt:lpstr>
      <vt:lpstr>ทำงานเป็นทีม!Print_Titles</vt:lpstr>
      <vt:lpstr>ป้องกันตนเอง!Print_Titles</vt:lpstr>
      <vt:lpstr>ผลสัมฤทธิ์1.1.5!Print_Titles</vt:lpstr>
      <vt:lpstr>ภูมิใจท้องถิ่น!Print_Titles</vt:lpstr>
      <vt:lpstr>มนุษยสัมพันธ์!Print_Titles</vt:lpstr>
      <vt:lpstr>ไม่เพิกเฉย!Print_Titles</vt:lpstr>
      <vt:lpstr>รวบรวมความรู้!Print_Titles</vt:lpstr>
      <vt:lpstr>รายชื่อนักเรียน!Print_Titles</vt:lpstr>
      <vt:lpstr>แลกเปลี่ยนคิดเห็น!Print_Titles</vt:lpstr>
      <vt:lpstr>วิจารณญาณ!Print_Titles</vt:lpstr>
      <vt:lpstr>'สรุป 1.1.2'!Print_Titles</vt:lpstr>
      <vt:lpstr>'สรุป 1.2.3'!Print_Titles</vt:lpstr>
      <vt:lpstr>สรุป1.1.1!Print_Titles</vt:lpstr>
      <vt:lpstr>สรุป1.1.3!Print_Titles</vt:lpstr>
      <vt:lpstr>สรุป1.1.4!Print_Titles</vt:lpstr>
      <vt:lpstr>สรุป1.1.6!Print_Titles</vt:lpstr>
      <vt:lpstr>สรุป1.2.2!Print_Titles</vt:lpstr>
      <vt:lpstr>สรุป1.2.4!Print_Titles</vt:lpstr>
      <vt:lpstr>สรุปคุณธรรม1.2.1!Print_Titles</vt:lpstr>
      <vt:lpstr>สื่อสาร!Print_Titles</vt:lpstr>
      <vt:lpstr>สุขภาพ!Print_Titles</vt:lpstr>
      <vt:lpstr>เห็นคุณค่าความเป็นไทย!Print_Titles</vt:lpstr>
      <vt:lpstr>อนุรักษ์!Print_Titles</vt:lpstr>
      <vt:lpstr>อยู่ร่วม!Print_Titles</vt:lpstr>
      <vt:lpstr>อ่าน!Print_Titles</vt:lpstr>
      <vt:lpstr>อารมณ์!Print_Titles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</dc:creator>
  <cp:lastModifiedBy>My</cp:lastModifiedBy>
  <cp:lastPrinted>2021-02-02T08:48:17Z</cp:lastPrinted>
  <dcterms:created xsi:type="dcterms:W3CDTF">2018-02-10T06:26:54Z</dcterms:created>
  <dcterms:modified xsi:type="dcterms:W3CDTF">2024-03-04T07:47:09Z</dcterms:modified>
</cp:coreProperties>
</file>